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025" windowHeight="12435" activeTab="1"/>
  </bookViews>
  <sheets>
    <sheet name="Chart1" sheetId="7" r:id="rId1"/>
    <sheet name="Vendor's Name" sheetId="5" r:id="rId2"/>
    <sheet name="Sheet1" sheetId="6" r:id="rId3"/>
  </sheets>
  <definedNames>
    <definedName name="_xlnm.Print_Area" localSheetId="1">'Vendor''s Name'!$A$1:$L$202</definedName>
    <definedName name="_xlnm.Print_Titles" localSheetId="1">'Vendor''s Name'!$21:$23</definedName>
  </definedNames>
  <calcPr calcId="152511" concurrentCalc="0"/>
</workbook>
</file>

<file path=xl/calcChain.xml><?xml version="1.0" encoding="utf-8"?>
<calcChain xmlns="http://schemas.openxmlformats.org/spreadsheetml/2006/main">
  <c r="K102" i="5" l="1"/>
  <c r="K103" i="5"/>
  <c r="J102" i="5"/>
  <c r="J103" i="5"/>
  <c r="H103" i="5"/>
  <c r="H102" i="5"/>
  <c r="H76" i="5"/>
  <c r="J76" i="5"/>
  <c r="K76" i="5"/>
  <c r="K88" i="5"/>
  <c r="J88" i="5"/>
  <c r="H88" i="5"/>
  <c r="H101" i="5"/>
  <c r="J101" i="5"/>
  <c r="K101" i="5"/>
  <c r="H94" i="5"/>
  <c r="J94" i="5"/>
  <c r="K94" i="5"/>
  <c r="H95" i="5"/>
  <c r="J95" i="5"/>
  <c r="K95" i="5"/>
  <c r="E79" i="5"/>
  <c r="E59" i="5"/>
  <c r="E29" i="5"/>
  <c r="E49" i="5"/>
  <c r="E39" i="5"/>
  <c r="J100" i="5"/>
  <c r="H100" i="5"/>
  <c r="K100" i="5"/>
  <c r="H99" i="5"/>
  <c r="J99" i="5"/>
  <c r="K99" i="5"/>
  <c r="J125" i="5"/>
  <c r="H125" i="5"/>
  <c r="K125" i="5"/>
  <c r="J126" i="5"/>
  <c r="H126" i="5"/>
  <c r="K126" i="5"/>
  <c r="H127" i="5"/>
  <c r="J127" i="5"/>
  <c r="K127" i="5"/>
  <c r="H128" i="5"/>
  <c r="J129" i="5"/>
  <c r="K128" i="5"/>
  <c r="H129" i="5"/>
  <c r="J130" i="5"/>
  <c r="K129" i="5"/>
  <c r="H130" i="5"/>
  <c r="K130" i="5"/>
  <c r="K132" i="5"/>
  <c r="H111" i="5"/>
  <c r="J111" i="5"/>
  <c r="K111" i="5"/>
  <c r="H112" i="5"/>
  <c r="J112" i="5"/>
  <c r="K112" i="5"/>
  <c r="H113" i="5"/>
  <c r="J113" i="5"/>
  <c r="K113" i="5"/>
  <c r="H114" i="5"/>
  <c r="J114" i="5"/>
  <c r="K114" i="5"/>
  <c r="H115" i="5"/>
  <c r="J115" i="5"/>
  <c r="K115" i="5"/>
  <c r="H116" i="5"/>
  <c r="J116" i="5"/>
  <c r="K116" i="5"/>
  <c r="H117" i="5"/>
  <c r="J117" i="5"/>
  <c r="K117" i="5"/>
  <c r="H118" i="5"/>
  <c r="J118" i="5"/>
  <c r="K118" i="5"/>
  <c r="K121" i="5"/>
  <c r="K134" i="5"/>
  <c r="H93" i="5"/>
  <c r="J93" i="5"/>
  <c r="K93" i="5"/>
  <c r="H96" i="5"/>
  <c r="J96" i="5"/>
  <c r="K96" i="5"/>
  <c r="H97" i="5"/>
  <c r="J97" i="5"/>
  <c r="K97" i="5"/>
  <c r="H98" i="5"/>
  <c r="J98" i="5"/>
  <c r="K98" i="5"/>
  <c r="H104" i="5"/>
  <c r="J104" i="5"/>
  <c r="K104" i="5"/>
  <c r="K106" i="5"/>
  <c r="H29" i="5"/>
  <c r="H30" i="5"/>
  <c r="H35" i="5"/>
  <c r="H36" i="5"/>
  <c r="J29" i="5"/>
  <c r="J30" i="5"/>
  <c r="J31" i="5"/>
  <c r="J32" i="5"/>
  <c r="J33" i="5"/>
  <c r="J35" i="5"/>
  <c r="J36" i="5"/>
  <c r="K36" i="5"/>
  <c r="H39" i="5"/>
  <c r="H40" i="5"/>
  <c r="H45" i="5"/>
  <c r="H46" i="5"/>
  <c r="J39" i="5"/>
  <c r="J40" i="5"/>
  <c r="J41" i="5"/>
  <c r="J42" i="5"/>
  <c r="J43" i="5"/>
  <c r="J45" i="5"/>
  <c r="J46" i="5"/>
  <c r="K46" i="5"/>
  <c r="H49" i="5"/>
  <c r="H50" i="5"/>
  <c r="H55" i="5"/>
  <c r="H56" i="5"/>
  <c r="J49" i="5"/>
  <c r="J50" i="5"/>
  <c r="J51" i="5"/>
  <c r="J52" i="5"/>
  <c r="J53" i="5"/>
  <c r="J55" i="5"/>
  <c r="J56" i="5"/>
  <c r="K56" i="5"/>
  <c r="H59" i="5"/>
  <c r="H60" i="5"/>
  <c r="H65" i="5"/>
  <c r="H66" i="5"/>
  <c r="J59" i="5"/>
  <c r="J60" i="5"/>
  <c r="J61" i="5"/>
  <c r="J62" i="5"/>
  <c r="J63" i="5"/>
  <c r="J65" i="5"/>
  <c r="J66" i="5"/>
  <c r="K66" i="5"/>
  <c r="H69" i="5"/>
  <c r="H70" i="5"/>
  <c r="H75" i="5"/>
  <c r="J69" i="5"/>
  <c r="J70" i="5"/>
  <c r="J71" i="5"/>
  <c r="J72" i="5"/>
  <c r="J73" i="5"/>
  <c r="J75" i="5"/>
  <c r="H80" i="5"/>
  <c r="J80" i="5"/>
  <c r="J81" i="5"/>
  <c r="J82" i="5"/>
  <c r="J83" i="5"/>
  <c r="J128" i="5"/>
  <c r="J132" i="5"/>
  <c r="J121" i="5"/>
  <c r="J134" i="5"/>
  <c r="J106" i="5"/>
  <c r="H121" i="5"/>
  <c r="H132" i="5"/>
  <c r="H134" i="5"/>
  <c r="H106" i="5"/>
  <c r="L154" i="5"/>
  <c r="K43" i="5"/>
  <c r="K63" i="5"/>
  <c r="K73" i="5"/>
  <c r="K83" i="5"/>
  <c r="K53" i="5"/>
  <c r="L106" i="5"/>
  <c r="K82" i="5"/>
  <c r="K81" i="5"/>
  <c r="K80" i="5"/>
  <c r="K72" i="5"/>
  <c r="K71" i="5"/>
  <c r="K62" i="5"/>
  <c r="K61" i="5"/>
  <c r="K52" i="5"/>
  <c r="K51" i="5"/>
  <c r="K42" i="5"/>
  <c r="K41" i="5"/>
  <c r="J172" i="5"/>
  <c r="H172" i="5"/>
  <c r="J173" i="5"/>
  <c r="H173" i="5"/>
  <c r="J171" i="5"/>
  <c r="H171" i="5"/>
  <c r="K31" i="5"/>
  <c r="K32" i="5"/>
  <c r="K33" i="5"/>
  <c r="K69" i="5"/>
  <c r="K49" i="5"/>
  <c r="K70" i="5"/>
  <c r="K60" i="5"/>
  <c r="J175" i="5"/>
  <c r="K40" i="5"/>
  <c r="K50" i="5"/>
  <c r="K59" i="5"/>
  <c r="K39" i="5"/>
  <c r="K30" i="5"/>
  <c r="K171" i="5"/>
  <c r="K172" i="5"/>
  <c r="H175" i="5"/>
  <c r="K29" i="5"/>
  <c r="K173" i="5"/>
  <c r="K55" i="5"/>
  <c r="K75" i="5"/>
  <c r="L152" i="5"/>
  <c r="K35" i="5"/>
  <c r="K45" i="5"/>
  <c r="K65" i="5"/>
  <c r="K175" i="5"/>
  <c r="L121" i="5"/>
  <c r="H79" i="5"/>
  <c r="H85" i="5"/>
  <c r="J79" i="5"/>
  <c r="J85" i="5"/>
  <c r="H86" i="5"/>
  <c r="J86" i="5"/>
  <c r="K86" i="5"/>
  <c r="K138" i="5"/>
  <c r="L158" i="5"/>
  <c r="J138" i="5"/>
  <c r="L88" i="5"/>
  <c r="K79" i="5"/>
  <c r="K85" i="5"/>
  <c r="H138" i="5"/>
  <c r="L162" i="5"/>
  <c r="L165" i="5"/>
</calcChain>
</file>

<file path=xl/sharedStrings.xml><?xml version="1.0" encoding="utf-8"?>
<sst xmlns="http://schemas.openxmlformats.org/spreadsheetml/2006/main" count="303" uniqueCount="137">
  <si>
    <t>GENERAL</t>
  </si>
  <si>
    <t>GRAND TOTAL</t>
  </si>
  <si>
    <t>SUB-TOTAL</t>
  </si>
  <si>
    <t>Instructions to bidder - PLEASE READ ALL INSTRUCTIONS CAREFULLY</t>
  </si>
  <si>
    <t>1.</t>
  </si>
  <si>
    <t>2.</t>
  </si>
  <si>
    <t>Cable quantity to be expressed in FEET using US Standard measuring system.</t>
  </si>
  <si>
    <t>3.</t>
  </si>
  <si>
    <t>All areas shaded black are to be disregarded and do not require data to be entered.</t>
  </si>
  <si>
    <t>4.</t>
  </si>
  <si>
    <t>Outlet cable quantities to be average run length per outlet as estimated by bidder multiplied by number of ports per outlet.</t>
  </si>
  <si>
    <t>5.</t>
  </si>
  <si>
    <t>Any materials or labor items not listed in the table below should be added to the bottom of the table by the bidder and included in total.</t>
  </si>
  <si>
    <t>6.</t>
  </si>
  <si>
    <t>7.</t>
  </si>
  <si>
    <t>Bidder is to confirm that all formulas in the spreadsheet are accurate.</t>
  </si>
  <si>
    <t>8.</t>
  </si>
  <si>
    <t>Bidder shall factor in any overtime required to meet construction schedule.</t>
  </si>
  <si>
    <t>9.</t>
  </si>
  <si>
    <t>Bidder shall provide unit prices for outlet installations requested at end of Bid Sheet.</t>
  </si>
  <si>
    <t>10.</t>
  </si>
  <si>
    <t>Material</t>
  </si>
  <si>
    <t>Labor</t>
  </si>
  <si>
    <t>Unit</t>
  </si>
  <si>
    <t>Section</t>
  </si>
  <si>
    <t>Quantity</t>
  </si>
  <si>
    <t>Total</t>
  </si>
  <si>
    <t>A.</t>
  </si>
  <si>
    <t>NOTES: TERMINATIONS ARE AT STATION AND PATCH PANEL</t>
  </si>
  <si>
    <t>a.</t>
  </si>
  <si>
    <t>b.</t>
  </si>
  <si>
    <t>assembly</t>
  </si>
  <si>
    <t>c.</t>
  </si>
  <si>
    <t>Termination</t>
  </si>
  <si>
    <t>complete</t>
  </si>
  <si>
    <t>d.</t>
  </si>
  <si>
    <t>Testing</t>
  </si>
  <si>
    <t>e.</t>
  </si>
  <si>
    <t>Labeling</t>
  </si>
  <si>
    <t xml:space="preserve">Unit Totals  </t>
  </si>
  <si>
    <t xml:space="preserve">Assembly Totals  </t>
  </si>
  <si>
    <t>Section A Totals</t>
  </si>
  <si>
    <t>ea.</t>
  </si>
  <si>
    <t>f.</t>
  </si>
  <si>
    <t xml:space="preserve">TOTALS  </t>
  </si>
  <si>
    <t>Asbuilt Documentation</t>
  </si>
  <si>
    <t>pkg.</t>
  </si>
  <si>
    <t>Firestopping Materials</t>
  </si>
  <si>
    <t>lot</t>
  </si>
  <si>
    <t>Miscellaneous Labels</t>
  </si>
  <si>
    <t>Project Totals</t>
  </si>
  <si>
    <t>OTHER MISCELLANEOUS*</t>
  </si>
  <si>
    <t>* Itemize 'OTHER MISCELLANEOUS' below</t>
  </si>
  <si>
    <t>NOTE:</t>
  </si>
  <si>
    <t>Contractor shall provide unit prices to install the type of outlets listed below.</t>
  </si>
  <si>
    <t>Provide straight time and overtime prices.</t>
  </si>
  <si>
    <t>Outlet Type</t>
  </si>
  <si>
    <t>Straight</t>
  </si>
  <si>
    <t>Overtime</t>
  </si>
  <si>
    <t>Unit Labor Prices</t>
  </si>
  <si>
    <t>Per Hour Labor Rate</t>
  </si>
  <si>
    <t>Bidder is to provide/confirm ALL quantities shown below.</t>
  </si>
  <si>
    <t>MISCELLANEOUS</t>
  </si>
  <si>
    <t>Assume a cable length of approx. 180 ft.</t>
  </si>
  <si>
    <t>11.</t>
  </si>
  <si>
    <t>each</t>
  </si>
  <si>
    <r>
      <t>Station Outlet Components-</t>
    </r>
    <r>
      <rPr>
        <i/>
        <sz val="10"/>
        <rFont val="Arial"/>
        <family val="2"/>
      </rPr>
      <t>incl. panel</t>
    </r>
  </si>
  <si>
    <t>STATION OUTLETS</t>
  </si>
  <si>
    <t>Miscellaneous Cable Support  (J-hook, etc.)</t>
  </si>
  <si>
    <t>Velcro Cable Ties</t>
  </si>
  <si>
    <t>Construction Management</t>
  </si>
  <si>
    <t>UNIT PRICES (Post Installation)</t>
  </si>
  <si>
    <t>ALTERNATE / DELETE PRICES</t>
  </si>
  <si>
    <t xml:space="preserve">c. </t>
  </si>
  <si>
    <r>
      <t xml:space="preserve">Bidder to fill in the cells shaded in </t>
    </r>
    <r>
      <rPr>
        <b/>
        <u/>
        <sz val="10"/>
        <color indexed="44"/>
        <rFont val="Arial"/>
        <family val="2"/>
      </rPr>
      <t>light turquoise</t>
    </r>
    <r>
      <rPr>
        <b/>
        <sz val="10"/>
        <rFont val="Arial"/>
        <family val="2"/>
      </rPr>
      <t xml:space="preserve"> ONLY - DO NOT alter formulas.</t>
    </r>
  </si>
  <si>
    <t>NA</t>
  </si>
  <si>
    <t xml:space="preserve">*** Notes: Provide CWA Labor Pricing*** </t>
  </si>
  <si>
    <t>Bidder shall refer to product specification document for product information.</t>
  </si>
  <si>
    <t>Include terminations at Station and IDF ends.</t>
  </si>
  <si>
    <t xml:space="preserve">Additional Labor for Material Delivery </t>
  </si>
  <si>
    <t xml:space="preserve">Contractor Name: </t>
  </si>
  <si>
    <t xml:space="preserve">Contractor Contact:  </t>
  </si>
  <si>
    <t xml:space="preserve">All work is to be done on REGULAR TIME &amp; CWA LABOR required </t>
  </si>
  <si>
    <t>2-PORT TEL/DATA OUTLETS</t>
  </si>
  <si>
    <t>g.</t>
  </si>
  <si>
    <t>h.</t>
  </si>
  <si>
    <t>1-PORT SECURITY CAMERA OUTLETS</t>
  </si>
  <si>
    <t>Blank module inserts</t>
  </si>
  <si>
    <t>2u Horizontal wire manager</t>
  </si>
  <si>
    <t>12.</t>
  </si>
  <si>
    <t>13.</t>
  </si>
  <si>
    <t>(1) x 4 Pair UTP Category 6A Cables</t>
  </si>
  <si>
    <t>(2) x 4 Pair UTP Category 6A Cables</t>
  </si>
  <si>
    <t>(3) x 4 Pair UTP Category 6A Cables</t>
  </si>
  <si>
    <t>1-Port CAT6A Wall-mounted Tel/Data Outlet</t>
  </si>
  <si>
    <t>2-Port CAT6A Wall-mounted Tel/Data Outlet</t>
  </si>
  <si>
    <t>3-Port CAT6A Wall-mounted Tel/Data Outlet</t>
  </si>
  <si>
    <t>48 port cat 6A Angled Patch Panel</t>
  </si>
  <si>
    <t>B.</t>
  </si>
  <si>
    <t>C.</t>
  </si>
  <si>
    <t>5' Category 6A Patch Cord (Blue)</t>
  </si>
  <si>
    <t>7' Category 6A Patch Cord (Blue)</t>
  </si>
  <si>
    <t>9' Category 6A Patch Cord (Blue)</t>
  </si>
  <si>
    <t>4-PORT TEL/DATA OUTLETS</t>
  </si>
  <si>
    <t>(4) x 4 Pair UTP Category 6A Cables</t>
  </si>
  <si>
    <t xml:space="preserve"> WAP OUTLETS</t>
  </si>
  <si>
    <t>PATCH CORD &amp; PRE-PATCHING INSIDE TELECOM ROOMS</t>
  </si>
  <si>
    <t>3' Category 6A Patch Cord at workstation locations (Black)</t>
  </si>
  <si>
    <t>All Conduit and Cable Tray will be furnished and installed by the Electrical Contrator</t>
  </si>
  <si>
    <t>i.</t>
  </si>
  <si>
    <t>Cable Organizer 1" Grommets-white (for each ceiling mounted device)</t>
  </si>
  <si>
    <t>TGB</t>
  </si>
  <si>
    <t>AP Enclosure</t>
  </si>
  <si>
    <t>3' Category 6A Patch Cord for AP's (White)</t>
  </si>
  <si>
    <t>(1) x 4 Pair UTP Category 6A Cable</t>
  </si>
  <si>
    <r>
      <t xml:space="preserve">3-PORT TEL/DATA OUTLETS </t>
    </r>
    <r>
      <rPr>
        <b/>
        <i/>
        <sz val="10"/>
        <rFont val="Arial"/>
        <family val="2"/>
      </rPr>
      <t>(inclusive of lab benches)</t>
    </r>
  </si>
  <si>
    <t>Section B Totals</t>
  </si>
  <si>
    <t>Section C Totals</t>
  </si>
  <si>
    <t>Totals</t>
  </si>
  <si>
    <t xml:space="preserve">Mighty-Mo 20 equipment rack 16.25" D Channel </t>
  </si>
  <si>
    <t xml:space="preserve">e. </t>
  </si>
  <si>
    <t>End of Row Panels</t>
  </si>
  <si>
    <t>Waterfall cable guide</t>
  </si>
  <si>
    <t>j.</t>
  </si>
  <si>
    <t>Demolition of Existing space</t>
  </si>
  <si>
    <t>Date of Quote: 06/14/16</t>
  </si>
  <si>
    <r>
      <t xml:space="preserve">1-PORT TEL/DATA OUTLETS </t>
    </r>
    <r>
      <rPr>
        <b/>
        <i/>
        <sz val="10"/>
        <rFont val="Arial"/>
        <family val="2"/>
      </rPr>
      <t>(inclusive of wall phones, clock outlets, and intercom outlets)</t>
    </r>
  </si>
  <si>
    <t>IDF Room Fit out</t>
  </si>
  <si>
    <t>24-Port Amphenol Panel</t>
  </si>
  <si>
    <t>24-Port Cat 5E Patch Panel</t>
  </si>
  <si>
    <t>Tenting is required outside the riser closets from the 2nd to 7th floors only.</t>
  </si>
  <si>
    <t>2u Fiber Shelf (1) Fiber Shelf to be provided in 7th Floor BDF</t>
  </si>
  <si>
    <t>12" Wide Vertical wire manager</t>
  </si>
  <si>
    <t>k.</t>
  </si>
  <si>
    <t>l.</t>
  </si>
  <si>
    <t>9" Ladder rack</t>
  </si>
  <si>
    <t>12" Ladder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</si>
</sst>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0"/>
      <color indexed="44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 applyProtection="1">
      <alignment horizontal="left"/>
      <protection locked="0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4" fontId="3" fillId="0" borderId="0" xfId="1" applyFont="1"/>
    <xf numFmtId="0" fontId="3" fillId="0" borderId="0" xfId="0" applyFont="1" applyAlignment="1">
      <alignment horizontal="left"/>
    </xf>
    <xf numFmtId="44" fontId="2" fillId="0" borderId="1" xfId="1" applyFont="1" applyBorder="1" applyAlignment="1">
      <alignment horizontal="centerContinuous"/>
    </xf>
    <xf numFmtId="44" fontId="2" fillId="0" borderId="1" xfId="1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44" fontId="2" fillId="0" borderId="0" xfId="1" applyFont="1" applyBorder="1"/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3" xfId="0" applyBorder="1"/>
    <xf numFmtId="0" fontId="8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44" fontId="2" fillId="0" borderId="5" xfId="1" applyFont="1" applyBorder="1"/>
    <xf numFmtId="44" fontId="2" fillId="0" borderId="1" xfId="1" applyNumberFormat="1" applyFont="1" applyBorder="1"/>
    <xf numFmtId="49" fontId="2" fillId="0" borderId="0" xfId="0" applyNumberFormat="1" applyFont="1" applyAlignment="1">
      <alignment horizontal="left"/>
    </xf>
    <xf numFmtId="44" fontId="3" fillId="0" borderId="0" xfId="1" applyFont="1" applyFill="1"/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2" fillId="0" borderId="4" xfId="1" applyFont="1" applyBorder="1"/>
    <xf numFmtId="0" fontId="2" fillId="0" borderId="0" xfId="0" applyFont="1" applyBorder="1" applyAlignment="1">
      <alignment horizontal="left"/>
    </xf>
    <xf numFmtId="44" fontId="2" fillId="0" borderId="0" xfId="1" applyNumberFormat="1" applyFont="1" applyBorder="1"/>
    <xf numFmtId="44" fontId="2" fillId="0" borderId="0" xfId="1" applyFont="1"/>
    <xf numFmtId="44" fontId="2" fillId="2" borderId="1" xfId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44" fontId="1" fillId="2" borderId="3" xfId="1" applyFont="1" applyFill="1" applyBorder="1" applyAlignment="1">
      <alignment horizontal="center"/>
    </xf>
    <xf numFmtId="44" fontId="1" fillId="0" borderId="0" xfId="1" applyFont="1"/>
    <xf numFmtId="44" fontId="1" fillId="0" borderId="0" xfId="1" applyFont="1" applyFill="1"/>
    <xf numFmtId="44" fontId="1" fillId="0" borderId="3" xfId="1" applyFont="1" applyFill="1" applyBorder="1" applyAlignment="1">
      <alignment horizontal="center"/>
    </xf>
    <xf numFmtId="44" fontId="1" fillId="0" borderId="3" xfId="1" applyFont="1" applyBorder="1"/>
    <xf numFmtId="44" fontId="1" fillId="2" borderId="3" xfId="1" applyFont="1" applyFill="1" applyBorder="1" applyAlignment="1" applyProtection="1">
      <alignment horizontal="center"/>
      <protection locked="0"/>
    </xf>
    <xf numFmtId="44" fontId="1" fillId="0" borderId="3" xfId="1" applyFont="1" applyFill="1" applyBorder="1" applyAlignment="1" applyProtection="1">
      <alignment horizontal="center"/>
    </xf>
    <xf numFmtId="44" fontId="1" fillId="3" borderId="3" xfId="1" applyFont="1" applyFill="1" applyBorder="1" applyAlignment="1" applyProtection="1">
      <alignment horizontal="center"/>
      <protection locked="0"/>
    </xf>
    <xf numFmtId="44" fontId="1" fillId="3" borderId="3" xfId="1" applyFont="1" applyFill="1" applyBorder="1" applyAlignment="1" applyProtection="1">
      <alignment horizontal="center"/>
    </xf>
    <xf numFmtId="44" fontId="1" fillId="0" borderId="0" xfId="1" applyFont="1" applyFill="1" applyAlignment="1">
      <alignment horizontal="center"/>
    </xf>
    <xf numFmtId="44" fontId="1" fillId="0" borderId="0" xfId="1" applyFont="1" applyFill="1" applyBorder="1" applyAlignment="1" applyProtection="1">
      <alignment horizontal="center"/>
    </xf>
    <xf numFmtId="44" fontId="1" fillId="0" borderId="0" xfId="1" applyFont="1" applyBorder="1"/>
    <xf numFmtId="44" fontId="1" fillId="0" borderId="6" xfId="1" applyFont="1" applyFill="1" applyBorder="1" applyProtection="1"/>
    <xf numFmtId="44" fontId="1" fillId="0" borderId="6" xfId="1" applyFont="1" applyFill="1" applyBorder="1"/>
    <xf numFmtId="44" fontId="1" fillId="0" borderId="1" xfId="1" applyFont="1" applyBorder="1" applyProtection="1"/>
    <xf numFmtId="44" fontId="1" fillId="0" borderId="1" xfId="1" applyFont="1" applyBorder="1"/>
    <xf numFmtId="44" fontId="1" fillId="0" borderId="0" xfId="1" applyFont="1" applyBorder="1" applyProtection="1"/>
    <xf numFmtId="44" fontId="1" fillId="0" borderId="0" xfId="1" applyFont="1" applyFill="1" applyBorder="1" applyAlignment="1">
      <alignment horizontal="center"/>
    </xf>
    <xf numFmtId="44" fontId="1" fillId="0" borderId="0" xfId="1" applyFont="1" applyFill="1" applyBorder="1"/>
    <xf numFmtId="44" fontId="1" fillId="0" borderId="7" xfId="1" applyFont="1" applyBorder="1"/>
    <xf numFmtId="44" fontId="1" fillId="0" borderId="2" xfId="1" applyFont="1" applyBorder="1"/>
    <xf numFmtId="49" fontId="2" fillId="0" borderId="0" xfId="0" applyNumberFormat="1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3" fillId="0" borderId="3" xfId="0" applyFont="1" applyBorder="1"/>
    <xf numFmtId="49" fontId="2" fillId="6" borderId="0" xfId="0" applyNumberFormat="1" applyFont="1" applyFill="1" applyAlignment="1">
      <alignment horizontal="left"/>
    </xf>
    <xf numFmtId="44" fontId="0" fillId="0" borderId="0" xfId="1" applyFont="1"/>
    <xf numFmtId="0" fontId="3" fillId="5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3" xfId="0" applyFont="1" applyFill="1" applyBorder="1"/>
    <xf numFmtId="0" fontId="0" fillId="0" borderId="0" xfId="0" applyFont="1" applyFill="1" applyBorder="1"/>
    <xf numFmtId="0" fontId="0" fillId="0" borderId="3" xfId="0" applyFont="1" applyFill="1" applyBorder="1"/>
    <xf numFmtId="44" fontId="2" fillId="0" borderId="4" xfId="1" applyFont="1" applyBorder="1" applyAlignment="1">
      <alignment horizontal="center"/>
    </xf>
    <xf numFmtId="0" fontId="1" fillId="0" borderId="3" xfId="0" applyFont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0" fillId="7" borderId="0" xfId="0" applyNumberFormat="1" applyFill="1" applyAlignment="1">
      <alignment horizontal="center"/>
    </xf>
    <xf numFmtId="0" fontId="0" fillId="7" borderId="0" xfId="0" applyFill="1"/>
    <xf numFmtId="44" fontId="1" fillId="7" borderId="0" xfId="1" applyFont="1" applyFill="1"/>
    <xf numFmtId="0" fontId="1" fillId="0" borderId="0" xfId="0" applyFont="1" applyFill="1" applyBorder="1"/>
    <xf numFmtId="0" fontId="9" fillId="4" borderId="0" xfId="0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1" fillId="4" borderId="0" xfId="0" applyFont="1" applyFill="1"/>
    <xf numFmtId="0" fontId="1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Alignment="1">
      <alignment horizontal="left"/>
    </xf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/>
    <xf numFmtId="44" fontId="1" fillId="0" borderId="8" xfId="1" applyFont="1" applyBorder="1"/>
    <xf numFmtId="44" fontId="2" fillId="0" borderId="8" xfId="1" applyFont="1" applyFill="1" applyBorder="1" applyAlignment="1">
      <alignment horizontal="center"/>
    </xf>
    <xf numFmtId="44" fontId="1" fillId="0" borderId="0" xfId="1" applyFont="1" applyFill="1" applyBorder="1" applyProtection="1"/>
    <xf numFmtId="0" fontId="1" fillId="0" borderId="3" xfId="0" applyFont="1" applyFill="1" applyBorder="1" applyAlignment="1">
      <alignment horizontal="center"/>
    </xf>
    <xf numFmtId="0" fontId="12" fillId="0" borderId="0" xfId="0" applyFont="1" applyFill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3" fillId="0" borderId="0" xfId="0" applyFont="1" applyFill="1"/>
    <xf numFmtId="49" fontId="2" fillId="0" borderId="0" xfId="0" applyNumberFormat="1" applyFont="1" applyAlignment="1">
      <alignment horizontal="center"/>
    </xf>
    <xf numFmtId="0" fontId="2" fillId="0" borderId="2" xfId="0" applyFont="1" applyBorder="1"/>
    <xf numFmtId="0" fontId="1" fillId="0" borderId="9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'Vendor''s Name'!$B$118:$E$118</c:f>
              <c:strCache>
                <c:ptCount val="1"/>
                <c:pt idx="0">
                  <c:v>1. h. Cable Organizer 1" Grommets-white (for each ceiling mounted device) 72</c:v>
                </c:pt>
              </c:strCache>
            </c:strRef>
          </c:tx>
          <c:invertIfNegative val="0"/>
          <c:cat>
            <c:strRef>
              <c:f>'Vendor''s Name'!$F$110:$F$116</c:f>
              <c:strCache>
                <c:ptCount val="7"/>
                <c:pt idx="1">
                  <c:v>pkg.</c:v>
                </c:pt>
                <c:pt idx="2">
                  <c:v>complete</c:v>
                </c:pt>
                <c:pt idx="3">
                  <c:v>lot</c:v>
                </c:pt>
                <c:pt idx="4">
                  <c:v>ea.</c:v>
                </c:pt>
                <c:pt idx="5">
                  <c:v>lot</c:v>
                </c:pt>
                <c:pt idx="6">
                  <c:v>lot</c:v>
                </c:pt>
              </c:strCache>
            </c:strRef>
          </c:cat>
          <c:val>
            <c:numRef>
              <c:f>'Vendor''s Name'!$F$118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6768"/>
        <c:axId val="55298304"/>
      </c:barChart>
      <c:catAx>
        <c:axId val="5529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298304"/>
        <c:crosses val="autoZero"/>
        <c:auto val="1"/>
        <c:lblAlgn val="ctr"/>
        <c:lblOffset val="100"/>
        <c:noMultiLvlLbl val="0"/>
      </c:catAx>
      <c:valAx>
        <c:axId val="5529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9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93"/>
  <sheetViews>
    <sheetView tabSelected="1" view="pageLayout" zoomScaleNormal="100" zoomScaleSheetLayoutView="75" workbookViewId="0">
      <selection activeCell="D96" sqref="D96"/>
    </sheetView>
  </sheetViews>
  <sheetFormatPr defaultRowHeight="12.75" x14ac:dyDescent="0.2"/>
  <cols>
    <col min="1" max="1" width="4.7109375" style="2" customWidth="1"/>
    <col min="2" max="2" width="3.5703125" style="7" customWidth="1"/>
    <col min="3" max="3" width="4.140625" customWidth="1"/>
    <col min="4" max="4" width="70.140625" customWidth="1"/>
    <col min="5" max="5" width="10.42578125" customWidth="1"/>
    <col min="6" max="6" width="10.28515625" customWidth="1"/>
    <col min="7" max="7" width="10.7109375" style="42" bestFit="1" customWidth="1"/>
    <col min="8" max="8" width="17" style="42" customWidth="1"/>
    <col min="9" max="9" width="11.140625" style="42" customWidth="1"/>
    <col min="10" max="10" width="17.28515625" style="42" customWidth="1"/>
    <col min="11" max="11" width="14.85546875" style="42" customWidth="1"/>
    <col min="12" max="12" width="22.85546875" style="42" customWidth="1"/>
  </cols>
  <sheetData>
    <row r="1" spans="1:12" ht="18" x14ac:dyDescent="0.25">
      <c r="A1" s="6" t="s">
        <v>80</v>
      </c>
      <c r="E1" s="2"/>
    </row>
    <row r="2" spans="1:12" ht="18" x14ac:dyDescent="0.25">
      <c r="A2" s="6" t="s">
        <v>81</v>
      </c>
      <c r="E2" s="2"/>
    </row>
    <row r="3" spans="1:12" ht="18" x14ac:dyDescent="0.25">
      <c r="A3" s="6" t="s">
        <v>125</v>
      </c>
    </row>
    <row r="4" spans="1:12" s="5" customFormat="1" ht="18" x14ac:dyDescent="0.25">
      <c r="A4" s="8"/>
      <c r="B4" s="9"/>
      <c r="G4" s="10"/>
      <c r="H4" s="10"/>
      <c r="I4" s="10"/>
      <c r="J4" s="10"/>
      <c r="K4" s="10"/>
      <c r="L4" s="10"/>
    </row>
    <row r="5" spans="1:12" s="86" customFormat="1" x14ac:dyDescent="0.2">
      <c r="A5" s="83" t="s">
        <v>3</v>
      </c>
      <c r="B5" s="84"/>
      <c r="C5" s="85"/>
      <c r="D5" s="85"/>
      <c r="E5" s="85"/>
      <c r="F5" s="85"/>
      <c r="G5" s="42"/>
      <c r="H5" s="42"/>
      <c r="I5" s="42"/>
      <c r="J5" s="42"/>
      <c r="K5" s="42"/>
      <c r="L5" s="42"/>
    </row>
    <row r="6" spans="1:12" s="86" customFormat="1" x14ac:dyDescent="0.2">
      <c r="A6" s="87"/>
      <c r="B6" s="77"/>
      <c r="G6" s="42"/>
      <c r="H6" s="42"/>
      <c r="I6" s="42"/>
      <c r="J6" s="42"/>
      <c r="K6" s="42"/>
      <c r="L6" s="42"/>
    </row>
    <row r="7" spans="1:12" s="86" customFormat="1" ht="20.25" customHeight="1" x14ac:dyDescent="0.2">
      <c r="A7" s="78"/>
      <c r="B7" s="77" t="s">
        <v>4</v>
      </c>
      <c r="C7" s="3" t="s">
        <v>74</v>
      </c>
      <c r="G7" s="42"/>
      <c r="H7" s="42"/>
      <c r="I7" s="42"/>
      <c r="J7" s="42"/>
      <c r="K7" s="42"/>
      <c r="L7" s="42"/>
    </row>
    <row r="8" spans="1:12" s="86" customFormat="1" ht="20.25" customHeight="1" x14ac:dyDescent="0.2">
      <c r="A8" s="78"/>
      <c r="B8" s="77" t="s">
        <v>5</v>
      </c>
      <c r="C8" s="86" t="s">
        <v>6</v>
      </c>
      <c r="G8" s="42"/>
      <c r="H8" s="42"/>
      <c r="I8" s="42"/>
      <c r="J8" s="42"/>
      <c r="K8" s="42"/>
      <c r="L8" s="42"/>
    </row>
    <row r="9" spans="1:12" s="86" customFormat="1" ht="20.25" customHeight="1" x14ac:dyDescent="0.2">
      <c r="A9" s="78"/>
      <c r="B9" s="77" t="s">
        <v>7</v>
      </c>
      <c r="C9" s="86" t="s">
        <v>8</v>
      </c>
      <c r="G9" s="42"/>
      <c r="H9" s="42"/>
      <c r="I9" s="42"/>
      <c r="J9" s="42"/>
      <c r="K9" s="42"/>
      <c r="L9" s="42"/>
    </row>
    <row r="10" spans="1:12" s="86" customFormat="1" ht="20.25" customHeight="1" x14ac:dyDescent="0.2">
      <c r="A10" s="78"/>
      <c r="B10" s="77" t="s">
        <v>9</v>
      </c>
      <c r="C10" s="86" t="s">
        <v>10</v>
      </c>
      <c r="G10" s="42"/>
      <c r="H10" s="42"/>
      <c r="I10" s="42"/>
      <c r="J10" s="42"/>
      <c r="K10" s="42"/>
      <c r="L10" s="42"/>
    </row>
    <row r="11" spans="1:12" s="86" customFormat="1" ht="20.25" customHeight="1" x14ac:dyDescent="0.2">
      <c r="A11" s="78"/>
      <c r="B11" s="77" t="s">
        <v>11</v>
      </c>
      <c r="C11" s="86" t="s">
        <v>12</v>
      </c>
      <c r="G11" s="42"/>
      <c r="H11" s="42"/>
      <c r="I11" s="42"/>
      <c r="J11" s="42"/>
      <c r="K11" s="42"/>
      <c r="L11" s="42"/>
    </row>
    <row r="12" spans="1:12" s="86" customFormat="1" ht="20.25" customHeight="1" x14ac:dyDescent="0.2">
      <c r="A12" s="78"/>
      <c r="B12" s="77" t="s">
        <v>13</v>
      </c>
      <c r="C12" s="3" t="s">
        <v>61</v>
      </c>
      <c r="G12" s="42"/>
      <c r="H12" s="42"/>
      <c r="I12" s="42"/>
      <c r="J12" s="42"/>
      <c r="K12" s="42"/>
      <c r="L12" s="42"/>
    </row>
    <row r="13" spans="1:12" s="86" customFormat="1" ht="20.25" customHeight="1" x14ac:dyDescent="0.2">
      <c r="A13" s="78"/>
      <c r="B13" s="77" t="s">
        <v>14</v>
      </c>
      <c r="C13" s="3" t="s">
        <v>15</v>
      </c>
      <c r="G13" s="42"/>
      <c r="H13" s="42"/>
      <c r="I13" s="42"/>
      <c r="J13" s="42"/>
      <c r="K13" s="42"/>
      <c r="L13" s="42"/>
    </row>
    <row r="14" spans="1:12" s="86" customFormat="1" ht="20.25" customHeight="1" x14ac:dyDescent="0.2">
      <c r="A14" s="78"/>
      <c r="B14" s="77" t="s">
        <v>16</v>
      </c>
      <c r="C14" s="86" t="s">
        <v>17</v>
      </c>
      <c r="G14" s="42"/>
      <c r="H14" s="42"/>
      <c r="I14" s="42"/>
      <c r="J14" s="42"/>
      <c r="K14" s="42"/>
      <c r="L14" s="42"/>
    </row>
    <row r="15" spans="1:12" s="86" customFormat="1" ht="20.25" customHeight="1" x14ac:dyDescent="0.2">
      <c r="A15" s="78"/>
      <c r="B15" s="77" t="s">
        <v>18</v>
      </c>
      <c r="C15" s="86" t="s">
        <v>19</v>
      </c>
      <c r="G15" s="42"/>
      <c r="H15" s="42"/>
      <c r="I15" s="42"/>
      <c r="J15" s="42"/>
      <c r="K15" s="42"/>
      <c r="L15" s="42"/>
    </row>
    <row r="16" spans="1:12" s="86" customFormat="1" ht="20.25" customHeight="1" x14ac:dyDescent="0.2">
      <c r="A16" s="78"/>
      <c r="B16" s="77" t="s">
        <v>20</v>
      </c>
      <c r="C16" s="86" t="s">
        <v>77</v>
      </c>
      <c r="G16" s="42"/>
      <c r="H16" s="42"/>
      <c r="I16" s="42"/>
      <c r="J16" s="42"/>
      <c r="K16" s="42"/>
      <c r="L16" s="42"/>
    </row>
    <row r="17" spans="1:12" s="86" customFormat="1" ht="16.5" customHeight="1" x14ac:dyDescent="0.2">
      <c r="A17" s="78"/>
      <c r="B17" s="77" t="s">
        <v>64</v>
      </c>
      <c r="C17" s="88" t="s">
        <v>82</v>
      </c>
      <c r="D17" s="88"/>
      <c r="E17" s="88"/>
      <c r="F17" s="88"/>
      <c r="G17" s="43"/>
      <c r="H17" s="42"/>
      <c r="I17" s="42"/>
      <c r="J17" s="42"/>
      <c r="K17" s="42"/>
      <c r="L17" s="42"/>
    </row>
    <row r="18" spans="1:12" s="86" customFormat="1" ht="20.25" customHeight="1" x14ac:dyDescent="0.2">
      <c r="A18" s="78"/>
      <c r="B18" s="99" t="s">
        <v>89</v>
      </c>
      <c r="C18" s="98" t="s">
        <v>130</v>
      </c>
      <c r="D18" s="88"/>
      <c r="E18" s="88"/>
      <c r="F18" s="88"/>
      <c r="G18" s="43"/>
      <c r="H18" s="42"/>
      <c r="I18" s="42"/>
      <c r="J18" s="42"/>
      <c r="K18" s="42"/>
      <c r="L18" s="42"/>
    </row>
    <row r="19" spans="1:12" s="86" customFormat="1" ht="21.75" customHeight="1" x14ac:dyDescent="0.2">
      <c r="A19" s="78"/>
      <c r="B19" s="99" t="s">
        <v>90</v>
      </c>
      <c r="C19" s="98" t="s">
        <v>108</v>
      </c>
      <c r="D19" s="88"/>
      <c r="E19" s="88"/>
      <c r="F19" s="88"/>
      <c r="G19" s="43"/>
      <c r="H19" s="42"/>
      <c r="I19" s="42"/>
      <c r="J19" s="42"/>
      <c r="K19" s="42"/>
      <c r="L19" s="42"/>
    </row>
    <row r="20" spans="1:12" s="86" customFormat="1" ht="17.25" customHeight="1" x14ac:dyDescent="0.2">
      <c r="A20" s="78"/>
      <c r="B20" s="100"/>
      <c r="C20" s="98"/>
      <c r="D20" s="88"/>
      <c r="E20" s="88"/>
      <c r="F20" s="88"/>
      <c r="G20" s="43"/>
      <c r="H20" s="42"/>
      <c r="I20" s="42"/>
      <c r="J20" s="42"/>
      <c r="K20" s="42"/>
      <c r="L20" s="42"/>
    </row>
    <row r="21" spans="1:12" s="5" customFormat="1" ht="15.75" thickBot="1" x14ac:dyDescent="0.25">
      <c r="A21" s="11"/>
      <c r="B21" s="100"/>
      <c r="C21" s="101"/>
      <c r="D21" s="70"/>
      <c r="E21" s="70"/>
      <c r="F21" s="70"/>
      <c r="G21" s="31"/>
      <c r="H21" s="10"/>
      <c r="I21" s="10"/>
      <c r="J21" s="10"/>
      <c r="K21" s="10"/>
      <c r="L21" s="10"/>
    </row>
    <row r="22" spans="1:12" ht="13.5" thickBot="1" x14ac:dyDescent="0.25">
      <c r="E22" s="4"/>
      <c r="F22" s="4"/>
      <c r="G22" s="12" t="s">
        <v>21</v>
      </c>
      <c r="H22" s="12"/>
      <c r="I22" s="12" t="s">
        <v>22</v>
      </c>
      <c r="J22" s="12"/>
      <c r="K22" s="13" t="s">
        <v>23</v>
      </c>
      <c r="L22" s="13" t="s">
        <v>24</v>
      </c>
    </row>
    <row r="23" spans="1:12" ht="13.5" thickBot="1" x14ac:dyDescent="0.25">
      <c r="E23" s="14" t="s">
        <v>25</v>
      </c>
      <c r="F23" s="14" t="s">
        <v>23</v>
      </c>
      <c r="G23" s="15" t="s">
        <v>23</v>
      </c>
      <c r="H23" s="15" t="s">
        <v>26</v>
      </c>
      <c r="I23" s="15" t="s">
        <v>23</v>
      </c>
      <c r="J23" s="15" t="s">
        <v>26</v>
      </c>
      <c r="K23" s="13" t="s">
        <v>26</v>
      </c>
      <c r="L23" s="13" t="s">
        <v>26</v>
      </c>
    </row>
    <row r="24" spans="1:12" ht="15.75" x14ac:dyDescent="0.25">
      <c r="A24" s="17" t="s">
        <v>27</v>
      </c>
      <c r="B24" s="18" t="s">
        <v>67</v>
      </c>
      <c r="C24" s="3"/>
    </row>
    <row r="26" spans="1:12" s="5" customFormat="1" x14ac:dyDescent="0.2">
      <c r="A26" s="11"/>
      <c r="B26" s="30" t="s">
        <v>28</v>
      </c>
      <c r="C26" s="3"/>
      <c r="D26" s="3"/>
      <c r="G26" s="10"/>
      <c r="H26" s="10"/>
      <c r="I26" s="10"/>
      <c r="J26" s="10"/>
      <c r="K26" s="10"/>
      <c r="L26" s="10"/>
    </row>
    <row r="27" spans="1:12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2" x14ac:dyDescent="0.2">
      <c r="B28" s="102" t="s">
        <v>4</v>
      </c>
      <c r="C28" s="103" t="s">
        <v>126</v>
      </c>
      <c r="D28" s="103"/>
    </row>
    <row r="29" spans="1:12" x14ac:dyDescent="0.2">
      <c r="C29" s="76" t="s">
        <v>29</v>
      </c>
      <c r="D29" s="76" t="s">
        <v>114</v>
      </c>
      <c r="E29" s="21">
        <f>E36*1</f>
        <v>74</v>
      </c>
      <c r="F29" s="67" t="s">
        <v>65</v>
      </c>
      <c r="G29" s="46"/>
      <c r="H29" s="47">
        <f>E29*G29</f>
        <v>0</v>
      </c>
      <c r="I29" s="41"/>
      <c r="J29" s="45">
        <f>E29*I29</f>
        <v>0</v>
      </c>
      <c r="K29" s="45">
        <f>H29+J29</f>
        <v>0</v>
      </c>
    </row>
    <row r="30" spans="1:12" x14ac:dyDescent="0.2">
      <c r="C30" s="20" t="s">
        <v>30</v>
      </c>
      <c r="D30" s="64" t="s">
        <v>66</v>
      </c>
      <c r="E30" s="22">
        <v>1</v>
      </c>
      <c r="F30" s="22" t="s">
        <v>31</v>
      </c>
      <c r="G30" s="46"/>
      <c r="H30" s="47">
        <f>E30*G30</f>
        <v>0</v>
      </c>
      <c r="I30" s="41"/>
      <c r="J30" s="45">
        <f>E30*I30</f>
        <v>0</v>
      </c>
      <c r="K30" s="45">
        <f>H30+J30</f>
        <v>0</v>
      </c>
    </row>
    <row r="31" spans="1:12" x14ac:dyDescent="0.2">
      <c r="C31" s="20" t="s">
        <v>32</v>
      </c>
      <c r="D31" s="76" t="s">
        <v>33</v>
      </c>
      <c r="E31" s="22">
        <v>1</v>
      </c>
      <c r="F31" s="22" t="s">
        <v>34</v>
      </c>
      <c r="G31" s="48"/>
      <c r="H31" s="49"/>
      <c r="I31" s="41"/>
      <c r="J31" s="45">
        <f>E31*I31</f>
        <v>0</v>
      </c>
      <c r="K31" s="45">
        <f>J31</f>
        <v>0</v>
      </c>
    </row>
    <row r="32" spans="1:12" x14ac:dyDescent="0.2">
      <c r="C32" s="20" t="s">
        <v>35</v>
      </c>
      <c r="D32" s="20" t="s">
        <v>36</v>
      </c>
      <c r="E32" s="22">
        <v>1</v>
      </c>
      <c r="F32" s="22" t="s">
        <v>34</v>
      </c>
      <c r="G32" s="48"/>
      <c r="H32" s="49"/>
      <c r="I32" s="41"/>
      <c r="J32" s="45">
        <f>E32*I32</f>
        <v>0</v>
      </c>
      <c r="K32" s="45">
        <f>J32</f>
        <v>0</v>
      </c>
    </row>
    <row r="33" spans="2:11" x14ac:dyDescent="0.2">
      <c r="C33" s="20" t="s">
        <v>37</v>
      </c>
      <c r="D33" s="20" t="s">
        <v>38</v>
      </c>
      <c r="E33" s="22">
        <v>1</v>
      </c>
      <c r="F33" s="22" t="s">
        <v>34</v>
      </c>
      <c r="G33" s="48"/>
      <c r="H33" s="49"/>
      <c r="I33" s="41"/>
      <c r="J33" s="45">
        <f>E33*I33</f>
        <v>0</v>
      </c>
      <c r="K33" s="45">
        <f>J33</f>
        <v>0</v>
      </c>
    </row>
    <row r="34" spans="2:11" x14ac:dyDescent="0.2">
      <c r="E34" s="2"/>
      <c r="G34" s="50"/>
      <c r="H34" s="51"/>
      <c r="I34" s="50"/>
      <c r="J34" s="52"/>
      <c r="K34" s="52"/>
    </row>
    <row r="35" spans="2:11" ht="13.5" thickBot="1" x14ac:dyDescent="0.25">
      <c r="D35" s="23" t="s">
        <v>39</v>
      </c>
      <c r="H35" s="53">
        <f>SUM(H29:H30)</f>
        <v>0</v>
      </c>
      <c r="J35" s="54">
        <f>SUM(J29:J33)</f>
        <v>0</v>
      </c>
      <c r="K35" s="54">
        <f>SUM(K29:K33)</f>
        <v>0</v>
      </c>
    </row>
    <row r="36" spans="2:11" ht="13.5" thickBot="1" x14ac:dyDescent="0.25">
      <c r="D36" s="23" t="s">
        <v>40</v>
      </c>
      <c r="E36" s="34">
        <v>74</v>
      </c>
      <c r="H36" s="55">
        <f>SUM(E36*H35)</f>
        <v>0</v>
      </c>
      <c r="J36" s="56">
        <f>SUM(E36*J35)</f>
        <v>0</v>
      </c>
      <c r="K36" s="56">
        <f>SUM(H36+J36)</f>
        <v>0</v>
      </c>
    </row>
    <row r="37" spans="2:11" x14ac:dyDescent="0.2">
      <c r="D37" s="23"/>
      <c r="H37" s="96"/>
      <c r="J37" s="59"/>
      <c r="K37" s="59"/>
    </row>
    <row r="38" spans="2:11" x14ac:dyDescent="0.2">
      <c r="B38" s="102" t="s">
        <v>5</v>
      </c>
      <c r="C38" s="103" t="s">
        <v>83</v>
      </c>
      <c r="D38" s="103"/>
    </row>
    <row r="39" spans="2:11" x14ac:dyDescent="0.2">
      <c r="B39" s="77"/>
      <c r="C39" s="20" t="s">
        <v>29</v>
      </c>
      <c r="D39" s="76" t="s">
        <v>92</v>
      </c>
      <c r="E39" s="21">
        <f>2*E46</f>
        <v>74</v>
      </c>
      <c r="F39" s="67" t="s">
        <v>65</v>
      </c>
      <c r="G39" s="46"/>
      <c r="H39" s="47">
        <f>E39*G39</f>
        <v>0</v>
      </c>
      <c r="I39" s="41"/>
      <c r="J39" s="45">
        <f>E39*I39</f>
        <v>0</v>
      </c>
      <c r="K39" s="45">
        <f>H39+J39</f>
        <v>0</v>
      </c>
    </row>
    <row r="40" spans="2:11" x14ac:dyDescent="0.2">
      <c r="C40" s="20" t="s">
        <v>30</v>
      </c>
      <c r="D40" s="64" t="s">
        <v>66</v>
      </c>
      <c r="E40" s="22">
        <v>1</v>
      </c>
      <c r="F40" s="22" t="s">
        <v>31</v>
      </c>
      <c r="G40" s="46"/>
      <c r="H40" s="47">
        <f>E40*G40</f>
        <v>0</v>
      </c>
      <c r="I40" s="41"/>
      <c r="J40" s="45">
        <f>E40*I40</f>
        <v>0</v>
      </c>
      <c r="K40" s="45">
        <f>H40+J40</f>
        <v>0</v>
      </c>
    </row>
    <row r="41" spans="2:11" x14ac:dyDescent="0.2">
      <c r="C41" s="20" t="s">
        <v>32</v>
      </c>
      <c r="D41" s="76" t="s">
        <v>33</v>
      </c>
      <c r="E41" s="22">
        <v>1</v>
      </c>
      <c r="F41" s="22" t="s">
        <v>34</v>
      </c>
      <c r="G41" s="48"/>
      <c r="H41" s="49"/>
      <c r="I41" s="41"/>
      <c r="J41" s="45">
        <f>E41*I41</f>
        <v>0</v>
      </c>
      <c r="K41" s="45">
        <f>J41</f>
        <v>0</v>
      </c>
    </row>
    <row r="42" spans="2:11" x14ac:dyDescent="0.2">
      <c r="C42" s="20" t="s">
        <v>35</v>
      </c>
      <c r="D42" s="20" t="s">
        <v>36</v>
      </c>
      <c r="E42" s="22">
        <v>1</v>
      </c>
      <c r="F42" s="22" t="s">
        <v>34</v>
      </c>
      <c r="G42" s="48"/>
      <c r="H42" s="49"/>
      <c r="I42" s="41"/>
      <c r="J42" s="45">
        <f>E42*I42</f>
        <v>0</v>
      </c>
      <c r="K42" s="45">
        <f>J42</f>
        <v>0</v>
      </c>
    </row>
    <row r="43" spans="2:11" x14ac:dyDescent="0.2">
      <c r="C43" s="20" t="s">
        <v>37</v>
      </c>
      <c r="D43" s="20" t="s">
        <v>38</v>
      </c>
      <c r="E43" s="22">
        <v>1</v>
      </c>
      <c r="F43" s="22" t="s">
        <v>34</v>
      </c>
      <c r="G43" s="48"/>
      <c r="H43" s="49"/>
      <c r="I43" s="41"/>
      <c r="J43" s="45">
        <f>E43*I43</f>
        <v>0</v>
      </c>
      <c r="K43" s="45">
        <f>J43</f>
        <v>0</v>
      </c>
    </row>
    <row r="44" spans="2:11" x14ac:dyDescent="0.2">
      <c r="E44" s="2"/>
      <c r="G44" s="50"/>
      <c r="H44" s="51"/>
      <c r="I44" s="50"/>
      <c r="J44" s="52"/>
      <c r="K44" s="52"/>
    </row>
    <row r="45" spans="2:11" ht="13.5" thickBot="1" x14ac:dyDescent="0.25">
      <c r="D45" s="23" t="s">
        <v>39</v>
      </c>
      <c r="H45" s="53">
        <f>SUM(H39:H40)</f>
        <v>0</v>
      </c>
      <c r="J45" s="54">
        <f>SUM(J39:J43)</f>
        <v>0</v>
      </c>
      <c r="K45" s="54">
        <f>SUM(K39:K43)</f>
        <v>0</v>
      </c>
    </row>
    <row r="46" spans="2:11" ht="13.5" thickBot="1" x14ac:dyDescent="0.25">
      <c r="D46" s="23" t="s">
        <v>40</v>
      </c>
      <c r="E46" s="34">
        <v>37</v>
      </c>
      <c r="H46" s="55">
        <f>SUM(E46*H45)</f>
        <v>0</v>
      </c>
      <c r="J46" s="56">
        <f>SUM(E46*J45)</f>
        <v>0</v>
      </c>
      <c r="K46" s="56">
        <f>SUM(H46+J46)</f>
        <v>0</v>
      </c>
    </row>
    <row r="47" spans="2:11" x14ac:dyDescent="0.2">
      <c r="D47" s="23"/>
      <c r="E47" s="68"/>
      <c r="H47" s="57"/>
      <c r="J47" s="52"/>
      <c r="K47" s="52"/>
    </row>
    <row r="48" spans="2:11" x14ac:dyDescent="0.2">
      <c r="B48" s="102" t="s">
        <v>7</v>
      </c>
      <c r="C48" s="103" t="s">
        <v>115</v>
      </c>
      <c r="D48" s="103"/>
    </row>
    <row r="49" spans="2:12" x14ac:dyDescent="0.2">
      <c r="C49" s="20" t="s">
        <v>29</v>
      </c>
      <c r="D49" s="76" t="s">
        <v>93</v>
      </c>
      <c r="E49" s="21">
        <f>3*E56</f>
        <v>9</v>
      </c>
      <c r="F49" s="67" t="s">
        <v>65</v>
      </c>
      <c r="G49" s="46"/>
      <c r="H49" s="47">
        <f>E49*G49</f>
        <v>0</v>
      </c>
      <c r="I49" s="41"/>
      <c r="J49" s="45">
        <f>E49*I49</f>
        <v>0</v>
      </c>
      <c r="K49" s="45">
        <f>H49+J49</f>
        <v>0</v>
      </c>
    </row>
    <row r="50" spans="2:12" x14ac:dyDescent="0.2">
      <c r="C50" s="20" t="s">
        <v>30</v>
      </c>
      <c r="D50" s="64" t="s">
        <v>66</v>
      </c>
      <c r="E50" s="22">
        <v>1</v>
      </c>
      <c r="F50" s="22" t="s">
        <v>31</v>
      </c>
      <c r="G50" s="46"/>
      <c r="H50" s="47">
        <f>E50*G50</f>
        <v>0</v>
      </c>
      <c r="I50" s="41"/>
      <c r="J50" s="45">
        <f>E50*I50</f>
        <v>0</v>
      </c>
      <c r="K50" s="45">
        <f>H50+J50</f>
        <v>0</v>
      </c>
    </row>
    <row r="51" spans="2:12" x14ac:dyDescent="0.2">
      <c r="C51" s="20" t="s">
        <v>32</v>
      </c>
      <c r="D51" s="76" t="s">
        <v>33</v>
      </c>
      <c r="E51" s="22">
        <v>1</v>
      </c>
      <c r="F51" s="22" t="s">
        <v>34</v>
      </c>
      <c r="G51" s="48"/>
      <c r="H51" s="49"/>
      <c r="I51" s="41"/>
      <c r="J51" s="45">
        <f>E51*I51</f>
        <v>0</v>
      </c>
      <c r="K51" s="45">
        <f>J51</f>
        <v>0</v>
      </c>
    </row>
    <row r="52" spans="2:12" x14ac:dyDescent="0.2">
      <c r="C52" s="20" t="s">
        <v>35</v>
      </c>
      <c r="D52" s="20" t="s">
        <v>36</v>
      </c>
      <c r="E52" s="22">
        <v>1</v>
      </c>
      <c r="F52" s="22" t="s">
        <v>34</v>
      </c>
      <c r="G52" s="48"/>
      <c r="H52" s="49"/>
      <c r="I52" s="41"/>
      <c r="J52" s="45">
        <f>E52*I52</f>
        <v>0</v>
      </c>
      <c r="K52" s="45">
        <f>J52</f>
        <v>0</v>
      </c>
    </row>
    <row r="53" spans="2:12" x14ac:dyDescent="0.2">
      <c r="C53" s="20" t="s">
        <v>37</v>
      </c>
      <c r="D53" s="20" t="s">
        <v>38</v>
      </c>
      <c r="E53" s="22">
        <v>1</v>
      </c>
      <c r="F53" s="22" t="s">
        <v>34</v>
      </c>
      <c r="G53" s="48"/>
      <c r="H53" s="49"/>
      <c r="I53" s="41"/>
      <c r="J53" s="45">
        <f>E53*I53</f>
        <v>0</v>
      </c>
      <c r="K53" s="45">
        <f>J53</f>
        <v>0</v>
      </c>
    </row>
    <row r="54" spans="2:12" x14ac:dyDescent="0.2">
      <c r="E54" s="2"/>
      <c r="G54" s="50"/>
      <c r="H54" s="51"/>
      <c r="I54" s="50"/>
      <c r="J54" s="52"/>
      <c r="K54" s="52"/>
      <c r="L54" s="37"/>
    </row>
    <row r="55" spans="2:12" ht="13.5" thickBot="1" x14ac:dyDescent="0.25">
      <c r="D55" s="23" t="s">
        <v>39</v>
      </c>
      <c r="H55" s="53">
        <f>SUM(H49:H50)</f>
        <v>0</v>
      </c>
      <c r="J55" s="54">
        <f>SUM(J49:J53)</f>
        <v>0</v>
      </c>
      <c r="K55" s="54">
        <f>SUM(K49:K53)</f>
        <v>0</v>
      </c>
      <c r="L55" s="37"/>
    </row>
    <row r="56" spans="2:12" ht="13.5" thickBot="1" x14ac:dyDescent="0.25">
      <c r="D56" s="23" t="s">
        <v>40</v>
      </c>
      <c r="E56" s="34">
        <v>3</v>
      </c>
      <c r="H56" s="55">
        <f>SUM(E56*H55)</f>
        <v>0</v>
      </c>
      <c r="J56" s="56">
        <f>SUM(E56*J55)</f>
        <v>0</v>
      </c>
      <c r="K56" s="56">
        <f>SUM(H56+J56)</f>
        <v>0</v>
      </c>
    </row>
    <row r="57" spans="2:12" x14ac:dyDescent="0.2">
      <c r="D57" s="23"/>
      <c r="E57" s="68"/>
      <c r="H57" s="57"/>
      <c r="J57" s="52"/>
      <c r="K57" s="52"/>
    </row>
    <row r="58" spans="2:12" x14ac:dyDescent="0.2">
      <c r="B58" s="102" t="s">
        <v>9</v>
      </c>
      <c r="C58" s="103" t="s">
        <v>105</v>
      </c>
      <c r="D58" s="103"/>
    </row>
    <row r="59" spans="2:12" x14ac:dyDescent="0.2">
      <c r="C59" s="20" t="s">
        <v>29</v>
      </c>
      <c r="D59" s="76" t="s">
        <v>91</v>
      </c>
      <c r="E59" s="21">
        <f>E66</f>
        <v>50</v>
      </c>
      <c r="F59" s="67" t="s">
        <v>65</v>
      </c>
      <c r="G59" s="46"/>
      <c r="H59" s="47">
        <f>E59*G59</f>
        <v>0</v>
      </c>
      <c r="I59" s="41"/>
      <c r="J59" s="45">
        <f>E59*I59</f>
        <v>0</v>
      </c>
      <c r="K59" s="45">
        <f>H59+J59</f>
        <v>0</v>
      </c>
    </row>
    <row r="60" spans="2:12" x14ac:dyDescent="0.2">
      <c r="C60" s="20" t="s">
        <v>30</v>
      </c>
      <c r="D60" s="64" t="s">
        <v>66</v>
      </c>
      <c r="E60" s="22">
        <v>1</v>
      </c>
      <c r="F60" s="22" t="s">
        <v>31</v>
      </c>
      <c r="G60" s="46"/>
      <c r="H60" s="47">
        <f>E60*G60</f>
        <v>0</v>
      </c>
      <c r="I60" s="41"/>
      <c r="J60" s="45">
        <f>E60*I60</f>
        <v>0</v>
      </c>
      <c r="K60" s="45">
        <f>H60+J60</f>
        <v>0</v>
      </c>
    </row>
    <row r="61" spans="2:12" x14ac:dyDescent="0.2">
      <c r="C61" s="20" t="s">
        <v>32</v>
      </c>
      <c r="D61" s="76" t="s">
        <v>33</v>
      </c>
      <c r="E61" s="22">
        <v>1</v>
      </c>
      <c r="F61" s="22" t="s">
        <v>34</v>
      </c>
      <c r="G61" s="48"/>
      <c r="H61" s="49"/>
      <c r="I61" s="41"/>
      <c r="J61" s="45">
        <f>E61*I61</f>
        <v>0</v>
      </c>
      <c r="K61" s="45">
        <f>J61</f>
        <v>0</v>
      </c>
    </row>
    <row r="62" spans="2:12" x14ac:dyDescent="0.2">
      <c r="C62" s="20" t="s">
        <v>35</v>
      </c>
      <c r="D62" s="20" t="s">
        <v>36</v>
      </c>
      <c r="E62" s="22">
        <v>1</v>
      </c>
      <c r="F62" s="22" t="s">
        <v>34</v>
      </c>
      <c r="G62" s="48"/>
      <c r="H62" s="49"/>
      <c r="I62" s="41"/>
      <c r="J62" s="45">
        <f>E62*I62</f>
        <v>0</v>
      </c>
      <c r="K62" s="45">
        <f>J62</f>
        <v>0</v>
      </c>
    </row>
    <row r="63" spans="2:12" x14ac:dyDescent="0.2">
      <c r="C63" s="20" t="s">
        <v>37</v>
      </c>
      <c r="D63" s="20" t="s">
        <v>38</v>
      </c>
      <c r="E63" s="22">
        <v>1</v>
      </c>
      <c r="F63" s="22" t="s">
        <v>34</v>
      </c>
      <c r="G63" s="48"/>
      <c r="H63" s="49"/>
      <c r="I63" s="41"/>
      <c r="J63" s="45">
        <f>E63*I63</f>
        <v>0</v>
      </c>
      <c r="K63" s="45">
        <f>J63</f>
        <v>0</v>
      </c>
    </row>
    <row r="64" spans="2:12" x14ac:dyDescent="0.2">
      <c r="E64" s="2"/>
      <c r="G64" s="50"/>
      <c r="H64" s="51"/>
      <c r="I64" s="50"/>
      <c r="J64" s="52"/>
      <c r="K64" s="52"/>
      <c r="L64" s="37"/>
    </row>
    <row r="65" spans="2:12" ht="13.5" thickBot="1" x14ac:dyDescent="0.25">
      <c r="D65" s="23" t="s">
        <v>39</v>
      </c>
      <c r="H65" s="53">
        <f>SUM(H59:H60)</f>
        <v>0</v>
      </c>
      <c r="J65" s="54">
        <f>SUM(J59:J63)</f>
        <v>0</v>
      </c>
      <c r="K65" s="54">
        <f>SUM(K59:K63)</f>
        <v>0</v>
      </c>
      <c r="L65" s="37"/>
    </row>
    <row r="66" spans="2:12" ht="13.5" thickBot="1" x14ac:dyDescent="0.25">
      <c r="D66" s="23" t="s">
        <v>40</v>
      </c>
      <c r="E66" s="34">
        <v>50</v>
      </c>
      <c r="H66" s="55">
        <f>SUM(E66*H65)</f>
        <v>0</v>
      </c>
      <c r="J66" s="56">
        <f>SUM(E66*J65)</f>
        <v>0</v>
      </c>
      <c r="K66" s="56">
        <f>SUM(H66+J66)</f>
        <v>0</v>
      </c>
    </row>
    <row r="67" spans="2:12" x14ac:dyDescent="0.2">
      <c r="D67" s="23"/>
      <c r="E67" s="68"/>
      <c r="H67" s="57"/>
      <c r="J67" s="52"/>
      <c r="K67" s="52"/>
    </row>
    <row r="68" spans="2:12" x14ac:dyDescent="0.2">
      <c r="B68" s="102" t="s">
        <v>11</v>
      </c>
      <c r="C68" s="103" t="s">
        <v>86</v>
      </c>
      <c r="D68" s="103"/>
    </row>
    <row r="69" spans="2:12" x14ac:dyDescent="0.2">
      <c r="C69" s="20" t="s">
        <v>29</v>
      </c>
      <c r="D69" s="76" t="s">
        <v>91</v>
      </c>
      <c r="E69" s="21">
        <v>22</v>
      </c>
      <c r="F69" s="67" t="s">
        <v>65</v>
      </c>
      <c r="G69" s="46"/>
      <c r="H69" s="47">
        <f>E69*G69</f>
        <v>0</v>
      </c>
      <c r="I69" s="41"/>
      <c r="J69" s="45">
        <f>E69*I69</f>
        <v>0</v>
      </c>
      <c r="K69" s="45">
        <f>H69+J69</f>
        <v>0</v>
      </c>
    </row>
    <row r="70" spans="2:12" x14ac:dyDescent="0.2">
      <c r="C70" s="20" t="s">
        <v>30</v>
      </c>
      <c r="D70" s="64" t="s">
        <v>66</v>
      </c>
      <c r="E70" s="22">
        <v>1</v>
      </c>
      <c r="F70" s="22" t="s">
        <v>31</v>
      </c>
      <c r="G70" s="46"/>
      <c r="H70" s="47">
        <f>E70*G70</f>
        <v>0</v>
      </c>
      <c r="I70" s="41"/>
      <c r="J70" s="45">
        <f>E70*I70</f>
        <v>0</v>
      </c>
      <c r="K70" s="45">
        <f>H70+J70</f>
        <v>0</v>
      </c>
    </row>
    <row r="71" spans="2:12" x14ac:dyDescent="0.2">
      <c r="C71" s="20" t="s">
        <v>32</v>
      </c>
      <c r="D71" s="76" t="s">
        <v>33</v>
      </c>
      <c r="E71" s="22">
        <v>1</v>
      </c>
      <c r="F71" s="22" t="s">
        <v>34</v>
      </c>
      <c r="G71" s="48"/>
      <c r="H71" s="49"/>
      <c r="I71" s="41"/>
      <c r="J71" s="45">
        <f>E71*I71</f>
        <v>0</v>
      </c>
      <c r="K71" s="45">
        <f>J71</f>
        <v>0</v>
      </c>
    </row>
    <row r="72" spans="2:12" x14ac:dyDescent="0.2">
      <c r="C72" s="20" t="s">
        <v>35</v>
      </c>
      <c r="D72" s="20" t="s">
        <v>36</v>
      </c>
      <c r="E72" s="22">
        <v>1</v>
      </c>
      <c r="F72" s="22" t="s">
        <v>34</v>
      </c>
      <c r="G72" s="48"/>
      <c r="H72" s="49"/>
      <c r="I72" s="41"/>
      <c r="J72" s="45">
        <f>E72*I72</f>
        <v>0</v>
      </c>
      <c r="K72" s="45">
        <f>J72</f>
        <v>0</v>
      </c>
    </row>
    <row r="73" spans="2:12" x14ac:dyDescent="0.2">
      <c r="C73" s="20" t="s">
        <v>37</v>
      </c>
      <c r="D73" s="20" t="s">
        <v>38</v>
      </c>
      <c r="E73" s="22">
        <v>1</v>
      </c>
      <c r="F73" s="22" t="s">
        <v>34</v>
      </c>
      <c r="G73" s="48"/>
      <c r="H73" s="49"/>
      <c r="I73" s="41"/>
      <c r="J73" s="45">
        <f>E73*I73</f>
        <v>0</v>
      </c>
      <c r="K73" s="45">
        <f>J73</f>
        <v>0</v>
      </c>
    </row>
    <row r="74" spans="2:12" x14ac:dyDescent="0.2">
      <c r="E74" s="2"/>
      <c r="G74" s="50"/>
      <c r="H74" s="51"/>
      <c r="I74" s="50"/>
      <c r="J74" s="52"/>
      <c r="K74" s="52"/>
      <c r="L74" s="37"/>
    </row>
    <row r="75" spans="2:12" ht="13.5" thickBot="1" x14ac:dyDescent="0.25">
      <c r="D75" s="23" t="s">
        <v>39</v>
      </c>
      <c r="H75" s="53">
        <f>SUM(H69:H70)</f>
        <v>0</v>
      </c>
      <c r="J75" s="54">
        <f>SUM(J69:J73)</f>
        <v>0</v>
      </c>
      <c r="K75" s="54">
        <f>SUM(K69:K73)</f>
        <v>0</v>
      </c>
      <c r="L75" s="37"/>
    </row>
    <row r="76" spans="2:12" ht="13.5" thickBot="1" x14ac:dyDescent="0.25">
      <c r="D76" s="23" t="s">
        <v>40</v>
      </c>
      <c r="E76" s="34">
        <v>22</v>
      </c>
      <c r="H76" s="55">
        <f>SUM(E76*H75)</f>
        <v>0</v>
      </c>
      <c r="J76" s="56">
        <f>SUM(E76*J75)</f>
        <v>0</v>
      </c>
      <c r="K76" s="56">
        <f>SUM(H76+J76)</f>
        <v>0</v>
      </c>
    </row>
    <row r="77" spans="2:12" x14ac:dyDescent="0.2">
      <c r="D77" s="23"/>
      <c r="E77" s="68"/>
      <c r="H77" s="57"/>
      <c r="J77" s="52"/>
      <c r="K77" s="52"/>
    </row>
    <row r="78" spans="2:12" x14ac:dyDescent="0.2">
      <c r="B78" s="102" t="s">
        <v>13</v>
      </c>
      <c r="C78" s="103" t="s">
        <v>103</v>
      </c>
      <c r="D78" s="103"/>
    </row>
    <row r="79" spans="2:12" x14ac:dyDescent="0.2">
      <c r="C79" s="20" t="s">
        <v>29</v>
      </c>
      <c r="D79" s="76" t="s">
        <v>104</v>
      </c>
      <c r="E79" s="21">
        <f>4*E86</f>
        <v>4</v>
      </c>
      <c r="F79" s="67" t="s">
        <v>65</v>
      </c>
      <c r="G79" s="46"/>
      <c r="H79" s="47">
        <f>E79*G79</f>
        <v>0</v>
      </c>
      <c r="I79" s="41"/>
      <c r="J79" s="45">
        <f>E79*I79</f>
        <v>0</v>
      </c>
      <c r="K79" s="45">
        <f>H79+J79</f>
        <v>0</v>
      </c>
    </row>
    <row r="80" spans="2:12" x14ac:dyDescent="0.2">
      <c r="C80" s="20" t="s">
        <v>30</v>
      </c>
      <c r="D80" s="64" t="s">
        <v>66</v>
      </c>
      <c r="E80" s="22">
        <v>1</v>
      </c>
      <c r="F80" s="22" t="s">
        <v>31</v>
      </c>
      <c r="G80" s="46"/>
      <c r="H80" s="47">
        <f>E80*G80</f>
        <v>0</v>
      </c>
      <c r="I80" s="41"/>
      <c r="J80" s="45">
        <f>E80*I80</f>
        <v>0</v>
      </c>
      <c r="K80" s="45">
        <f>H80+J80</f>
        <v>0</v>
      </c>
    </row>
    <row r="81" spans="1:12" x14ac:dyDescent="0.2">
      <c r="C81" s="20" t="s">
        <v>32</v>
      </c>
      <c r="D81" s="76" t="s">
        <v>33</v>
      </c>
      <c r="E81" s="22">
        <v>1</v>
      </c>
      <c r="F81" s="22" t="s">
        <v>34</v>
      </c>
      <c r="G81" s="48"/>
      <c r="H81" s="49"/>
      <c r="I81" s="41"/>
      <c r="J81" s="45">
        <f>E81*I81</f>
        <v>0</v>
      </c>
      <c r="K81" s="45">
        <f>J81</f>
        <v>0</v>
      </c>
    </row>
    <row r="82" spans="1:12" x14ac:dyDescent="0.2">
      <c r="C82" s="20" t="s">
        <v>35</v>
      </c>
      <c r="D82" s="20" t="s">
        <v>36</v>
      </c>
      <c r="E82" s="22">
        <v>1</v>
      </c>
      <c r="F82" s="22" t="s">
        <v>34</v>
      </c>
      <c r="G82" s="48"/>
      <c r="H82" s="49"/>
      <c r="I82" s="41"/>
      <c r="J82" s="45">
        <f>E82*I82</f>
        <v>0</v>
      </c>
      <c r="K82" s="45">
        <f>J82</f>
        <v>0</v>
      </c>
    </row>
    <row r="83" spans="1:12" x14ac:dyDescent="0.2">
      <c r="C83" s="20" t="s">
        <v>37</v>
      </c>
      <c r="D83" s="20" t="s">
        <v>38</v>
      </c>
      <c r="E83" s="22">
        <v>1</v>
      </c>
      <c r="F83" s="22" t="s">
        <v>34</v>
      </c>
      <c r="G83" s="48"/>
      <c r="H83" s="49"/>
      <c r="I83" s="41"/>
      <c r="J83" s="45">
        <f>E83*I83</f>
        <v>0</v>
      </c>
      <c r="K83" s="45">
        <f>J83</f>
        <v>0</v>
      </c>
    </row>
    <row r="84" spans="1:12" x14ac:dyDescent="0.2">
      <c r="E84" s="2"/>
      <c r="G84" s="50"/>
      <c r="H84" s="51"/>
      <c r="I84" s="50"/>
      <c r="J84" s="52"/>
      <c r="K84" s="52"/>
      <c r="L84" s="37"/>
    </row>
    <row r="85" spans="1:12" ht="13.5" thickBot="1" x14ac:dyDescent="0.25">
      <c r="D85" s="23" t="s">
        <v>39</v>
      </c>
      <c r="H85" s="53">
        <f>SUM(H79:H80)</f>
        <v>0</v>
      </c>
      <c r="J85" s="54">
        <f>SUM(J79:J83)</f>
        <v>0</v>
      </c>
      <c r="K85" s="54">
        <f>SUM(K79:K83)</f>
        <v>0</v>
      </c>
      <c r="L85" s="37"/>
    </row>
    <row r="86" spans="1:12" ht="13.5" thickBot="1" x14ac:dyDescent="0.25">
      <c r="D86" s="23" t="s">
        <v>40</v>
      </c>
      <c r="E86" s="34">
        <v>1</v>
      </c>
      <c r="H86" s="55">
        <f>SUM(E86*H85)</f>
        <v>0</v>
      </c>
      <c r="J86" s="56">
        <f>SUM(E86*J85)</f>
        <v>0</v>
      </c>
      <c r="K86" s="56">
        <f>SUM(H86+J86)</f>
        <v>0</v>
      </c>
    </row>
    <row r="87" spans="1:12" ht="13.5" thickBot="1" x14ac:dyDescent="0.25">
      <c r="D87" s="23"/>
      <c r="E87" s="68"/>
      <c r="H87" s="55"/>
      <c r="J87" s="56"/>
      <c r="K87" s="56"/>
    </row>
    <row r="88" spans="1:12" ht="13.5" thickBot="1" x14ac:dyDescent="0.25">
      <c r="D88" s="23"/>
      <c r="E88" s="26" t="s">
        <v>41</v>
      </c>
      <c r="F88" s="27"/>
      <c r="G88" s="28"/>
      <c r="H88" s="15">
        <f>SUM(H36+H46+H56+H66+H76+H86)</f>
        <v>0</v>
      </c>
      <c r="I88" s="15"/>
      <c r="J88" s="15">
        <f>SUM(J36+J46+J56+J66+J76+J86)</f>
        <v>0</v>
      </c>
      <c r="K88" s="15">
        <f>SUM(K36+K46+K56+K66+K76+K86)</f>
        <v>0</v>
      </c>
      <c r="L88" s="15">
        <f>SUM(K88)</f>
        <v>0</v>
      </c>
    </row>
    <row r="89" spans="1:12" x14ac:dyDescent="0.2">
      <c r="D89" s="23"/>
      <c r="E89" s="36"/>
      <c r="F89" s="4"/>
      <c r="G89" s="16"/>
      <c r="H89" s="16"/>
      <c r="I89" s="16"/>
      <c r="J89" s="16"/>
      <c r="K89" s="16"/>
    </row>
    <row r="90" spans="1:12" ht="15.75" x14ac:dyDescent="0.25">
      <c r="B90" s="18" t="s">
        <v>127</v>
      </c>
      <c r="D90" s="23"/>
      <c r="E90" s="36"/>
      <c r="F90" s="4"/>
      <c r="G90" s="16"/>
      <c r="H90" s="16"/>
      <c r="I90" s="16"/>
      <c r="J90" s="16"/>
      <c r="K90" s="16"/>
    </row>
    <row r="91" spans="1:12" ht="15.75" x14ac:dyDescent="0.25">
      <c r="A91" s="17" t="s">
        <v>98</v>
      </c>
      <c r="D91" s="23"/>
      <c r="E91" s="36"/>
      <c r="F91" s="4"/>
      <c r="G91" s="16"/>
      <c r="H91" s="16"/>
      <c r="I91" s="16"/>
      <c r="J91" s="16"/>
      <c r="K91" s="16"/>
    </row>
    <row r="92" spans="1:12" x14ac:dyDescent="0.2">
      <c r="A92" s="92"/>
      <c r="B92" s="77" t="s">
        <v>4</v>
      </c>
      <c r="C92" s="32"/>
      <c r="H92" s="43"/>
    </row>
    <row r="93" spans="1:12" x14ac:dyDescent="0.2">
      <c r="A93" s="92"/>
      <c r="B93" s="33"/>
      <c r="C93" s="90" t="s">
        <v>29</v>
      </c>
      <c r="D93" s="76" t="s">
        <v>97</v>
      </c>
      <c r="E93" s="24">
        <v>6</v>
      </c>
      <c r="F93" s="69" t="s">
        <v>42</v>
      </c>
      <c r="G93" s="41"/>
      <c r="H93" s="44">
        <f>E93*G93</f>
        <v>0</v>
      </c>
      <c r="I93" s="41"/>
      <c r="J93" s="45">
        <f>E93*I93</f>
        <v>0</v>
      </c>
      <c r="K93" s="45">
        <f>H93+J93</f>
        <v>0</v>
      </c>
    </row>
    <row r="94" spans="1:12" x14ac:dyDescent="0.2">
      <c r="A94" s="92"/>
      <c r="B94" s="33"/>
      <c r="C94" s="90" t="s">
        <v>30</v>
      </c>
      <c r="D94" s="76" t="s">
        <v>128</v>
      </c>
      <c r="E94" s="24">
        <v>1</v>
      </c>
      <c r="F94" s="91" t="s">
        <v>42</v>
      </c>
      <c r="G94" s="41"/>
      <c r="H94" s="44">
        <f t="shared" ref="H94:H95" si="0">E94*G94</f>
        <v>0</v>
      </c>
      <c r="I94" s="41"/>
      <c r="J94" s="45">
        <f t="shared" ref="J94:J95" si="1">E94*I94</f>
        <v>0</v>
      </c>
      <c r="K94" s="45">
        <f t="shared" ref="K94:K95" si="2">H94+J94</f>
        <v>0</v>
      </c>
      <c r="L94" s="37"/>
    </row>
    <row r="95" spans="1:12" x14ac:dyDescent="0.2">
      <c r="A95" s="92"/>
      <c r="B95" s="33"/>
      <c r="C95" s="90" t="s">
        <v>32</v>
      </c>
      <c r="D95" s="76" t="s">
        <v>131</v>
      </c>
      <c r="E95" s="24">
        <v>2</v>
      </c>
      <c r="F95" s="91" t="s">
        <v>42</v>
      </c>
      <c r="G95" s="41"/>
      <c r="H95" s="44">
        <f t="shared" si="0"/>
        <v>0</v>
      </c>
      <c r="I95" s="41"/>
      <c r="J95" s="45">
        <f t="shared" si="1"/>
        <v>0</v>
      </c>
      <c r="K95" s="45">
        <f t="shared" si="2"/>
        <v>0</v>
      </c>
      <c r="L95" s="37"/>
    </row>
    <row r="96" spans="1:12" x14ac:dyDescent="0.2">
      <c r="B96" s="33"/>
      <c r="C96" s="90" t="s">
        <v>35</v>
      </c>
      <c r="D96" s="76" t="s">
        <v>88</v>
      </c>
      <c r="E96" s="24">
        <v>5</v>
      </c>
      <c r="F96" s="69" t="s">
        <v>42</v>
      </c>
      <c r="G96" s="41"/>
      <c r="H96" s="44">
        <f t="shared" ref="H96" si="3">E96*G96</f>
        <v>0</v>
      </c>
      <c r="I96" s="41"/>
      <c r="J96" s="45">
        <f t="shared" ref="J96" si="4">E96*I96</f>
        <v>0</v>
      </c>
      <c r="K96" s="45">
        <f t="shared" ref="K96" si="5">H96+J96</f>
        <v>0</v>
      </c>
    </row>
    <row r="97" spans="1:12" x14ac:dyDescent="0.2">
      <c r="B97" s="33"/>
      <c r="C97" s="90" t="s">
        <v>120</v>
      </c>
      <c r="D97" s="76" t="s">
        <v>119</v>
      </c>
      <c r="E97" s="24">
        <v>3</v>
      </c>
      <c r="F97" s="69" t="s">
        <v>42</v>
      </c>
      <c r="G97" s="41"/>
      <c r="H97" s="44">
        <f t="shared" ref="H97" si="6">E97*G97</f>
        <v>0</v>
      </c>
      <c r="I97" s="41"/>
      <c r="J97" s="45">
        <f t="shared" ref="J97" si="7">E97*I97</f>
        <v>0</v>
      </c>
      <c r="K97" s="45">
        <f t="shared" ref="K97" si="8">H97+J97</f>
        <v>0</v>
      </c>
    </row>
    <row r="98" spans="1:12" x14ac:dyDescent="0.2">
      <c r="B98" s="33"/>
      <c r="C98" s="90" t="s">
        <v>43</v>
      </c>
      <c r="D98" s="90" t="s">
        <v>132</v>
      </c>
      <c r="E98" s="24">
        <v>4</v>
      </c>
      <c r="F98" s="69" t="s">
        <v>42</v>
      </c>
      <c r="G98" s="41"/>
      <c r="H98" s="44">
        <f t="shared" ref="H98:H103" si="9">E98*G98</f>
        <v>0</v>
      </c>
      <c r="I98" s="41"/>
      <c r="J98" s="45">
        <f t="shared" ref="J98" si="10">E98*I98</f>
        <v>0</v>
      </c>
      <c r="K98" s="45">
        <f t="shared" ref="K98" si="11">H98+J98</f>
        <v>0</v>
      </c>
    </row>
    <row r="99" spans="1:12" x14ac:dyDescent="0.2">
      <c r="B99" s="33"/>
      <c r="C99" s="90" t="s">
        <v>84</v>
      </c>
      <c r="D99" s="90" t="s">
        <v>121</v>
      </c>
      <c r="E99" s="24">
        <v>1</v>
      </c>
      <c r="F99" s="69" t="s">
        <v>42</v>
      </c>
      <c r="G99" s="41"/>
      <c r="H99" s="44">
        <f t="shared" si="9"/>
        <v>0</v>
      </c>
      <c r="I99" s="41"/>
      <c r="J99" s="45">
        <f>E98*I98</f>
        <v>0</v>
      </c>
      <c r="K99" s="45">
        <f t="shared" ref="K99:K104" si="12">H99+J99</f>
        <v>0</v>
      </c>
    </row>
    <row r="100" spans="1:12" x14ac:dyDescent="0.2">
      <c r="B100" s="33"/>
      <c r="C100" s="90" t="s">
        <v>85</v>
      </c>
      <c r="D100" s="90" t="s">
        <v>122</v>
      </c>
      <c r="E100" s="24">
        <v>6</v>
      </c>
      <c r="F100" s="69" t="s">
        <v>42</v>
      </c>
      <c r="G100" s="41"/>
      <c r="H100" s="44">
        <f t="shared" si="9"/>
        <v>0</v>
      </c>
      <c r="I100" s="41"/>
      <c r="J100" s="45">
        <f>E99*I99</f>
        <v>0</v>
      </c>
      <c r="K100" s="45">
        <f t="shared" ref="K100:K103" si="13">H100+J100</f>
        <v>0</v>
      </c>
    </row>
    <row r="101" spans="1:12" x14ac:dyDescent="0.2">
      <c r="B101" s="33"/>
      <c r="C101" s="90" t="s">
        <v>109</v>
      </c>
      <c r="D101" s="90" t="s">
        <v>129</v>
      </c>
      <c r="E101" s="24">
        <v>1</v>
      </c>
      <c r="F101" s="69" t="s">
        <v>42</v>
      </c>
      <c r="G101" s="41"/>
      <c r="H101" s="44">
        <f t="shared" si="9"/>
        <v>0</v>
      </c>
      <c r="I101" s="41"/>
      <c r="J101" s="45">
        <f>E100*I100</f>
        <v>0</v>
      </c>
      <c r="K101" s="45">
        <f t="shared" si="13"/>
        <v>0</v>
      </c>
    </row>
    <row r="102" spans="1:12" x14ac:dyDescent="0.2">
      <c r="B102" s="33"/>
      <c r="C102" s="90" t="s">
        <v>123</v>
      </c>
      <c r="D102" s="90" t="s">
        <v>135</v>
      </c>
      <c r="E102" s="24">
        <v>1</v>
      </c>
      <c r="F102" s="91" t="s">
        <v>48</v>
      </c>
      <c r="G102" s="41"/>
      <c r="H102" s="44">
        <f t="shared" si="9"/>
        <v>0</v>
      </c>
      <c r="I102" s="41"/>
      <c r="J102" s="45">
        <f t="shared" ref="J102:J103" si="14">E101*I101</f>
        <v>0</v>
      </c>
      <c r="K102" s="45">
        <f t="shared" si="13"/>
        <v>0</v>
      </c>
    </row>
    <row r="103" spans="1:12" x14ac:dyDescent="0.2">
      <c r="B103" s="33"/>
      <c r="C103" s="90" t="s">
        <v>133</v>
      </c>
      <c r="D103" s="90" t="s">
        <v>136</v>
      </c>
      <c r="E103" s="24">
        <v>1</v>
      </c>
      <c r="F103" s="91" t="s">
        <v>48</v>
      </c>
      <c r="G103" s="41"/>
      <c r="H103" s="44">
        <f t="shared" si="9"/>
        <v>0</v>
      </c>
      <c r="I103" s="41"/>
      <c r="J103" s="45">
        <f t="shared" si="14"/>
        <v>0</v>
      </c>
      <c r="K103" s="45">
        <f t="shared" si="13"/>
        <v>0</v>
      </c>
    </row>
    <row r="104" spans="1:12" x14ac:dyDescent="0.2">
      <c r="B104" s="33"/>
      <c r="C104" s="90" t="s">
        <v>134</v>
      </c>
      <c r="D104" s="90" t="s">
        <v>111</v>
      </c>
      <c r="E104" s="24">
        <v>1</v>
      </c>
      <c r="F104" s="69" t="s">
        <v>42</v>
      </c>
      <c r="G104" s="41"/>
      <c r="H104" s="44">
        <f t="shared" ref="H104" si="15">E104*G104</f>
        <v>0</v>
      </c>
      <c r="I104" s="41"/>
      <c r="J104" s="45">
        <f t="shared" ref="J104" si="16">E104*I104</f>
        <v>0</v>
      </c>
      <c r="K104" s="45">
        <f t="shared" si="12"/>
        <v>0</v>
      </c>
    </row>
    <row r="105" spans="1:12" ht="13.5" thickBot="1" x14ac:dyDescent="0.25">
      <c r="B105" s="33"/>
      <c r="C105" s="1"/>
      <c r="D105" s="1"/>
      <c r="E105" s="25"/>
      <c r="F105" s="25"/>
      <c r="G105"/>
      <c r="H105"/>
      <c r="I105"/>
      <c r="J105"/>
      <c r="K105" s="52"/>
    </row>
    <row r="106" spans="1:12" ht="13.5" thickBot="1" x14ac:dyDescent="0.25">
      <c r="D106" s="23"/>
      <c r="E106" s="26" t="s">
        <v>116</v>
      </c>
      <c r="F106" s="27"/>
      <c r="G106" s="28"/>
      <c r="H106" s="15">
        <f>SUM(H93:H104)</f>
        <v>0</v>
      </c>
      <c r="I106" s="15"/>
      <c r="J106" s="15">
        <f>SUM(J93:J104)</f>
        <v>0</v>
      </c>
      <c r="K106" s="15">
        <f>SUM(K93:K104)</f>
        <v>0</v>
      </c>
      <c r="L106" s="15">
        <f>SUM(K106)</f>
        <v>0</v>
      </c>
    </row>
    <row r="107" spans="1:12" x14ac:dyDescent="0.2">
      <c r="D107" s="23"/>
      <c r="E107" s="36"/>
      <c r="F107" s="4"/>
      <c r="G107" s="16"/>
      <c r="H107" s="16"/>
      <c r="I107" s="16"/>
      <c r="J107" s="16"/>
      <c r="K107" s="16"/>
      <c r="L107" s="37"/>
    </row>
    <row r="108" spans="1:12" ht="15.75" x14ac:dyDescent="0.25">
      <c r="A108" s="92"/>
      <c r="B108" s="18" t="s">
        <v>62</v>
      </c>
      <c r="D108" s="23"/>
      <c r="E108" s="36"/>
      <c r="F108" s="4"/>
      <c r="G108" s="16"/>
      <c r="H108" s="16"/>
      <c r="I108" s="16"/>
      <c r="J108" s="16"/>
      <c r="K108" s="16"/>
    </row>
    <row r="109" spans="1:12" ht="15.75" x14ac:dyDescent="0.25">
      <c r="A109" s="17" t="s">
        <v>99</v>
      </c>
      <c r="D109" s="23"/>
      <c r="E109" s="36"/>
      <c r="F109" s="4"/>
      <c r="G109" s="16"/>
      <c r="H109" s="16"/>
      <c r="I109" s="16"/>
      <c r="J109" s="16"/>
      <c r="K109" s="16"/>
    </row>
    <row r="110" spans="1:12" x14ac:dyDescent="0.2">
      <c r="A110" s="92"/>
      <c r="B110" s="102" t="s">
        <v>4</v>
      </c>
      <c r="C110" s="89" t="s">
        <v>0</v>
      </c>
      <c r="D110" s="3"/>
      <c r="H110" s="43"/>
    </row>
    <row r="111" spans="1:12" x14ac:dyDescent="0.2">
      <c r="A111" s="92"/>
      <c r="B111" s="33"/>
      <c r="C111" s="20" t="s">
        <v>29</v>
      </c>
      <c r="D111" s="20" t="s">
        <v>45</v>
      </c>
      <c r="E111" s="24">
        <v>1</v>
      </c>
      <c r="F111" s="22" t="s">
        <v>46</v>
      </c>
      <c r="G111" s="41"/>
      <c r="H111" s="44">
        <f t="shared" ref="H111:H116" si="17">E111*G111</f>
        <v>0</v>
      </c>
      <c r="I111" s="41"/>
      <c r="J111" s="45">
        <f t="shared" ref="J111:J116" si="18">E111*I111</f>
        <v>0</v>
      </c>
      <c r="K111" s="45">
        <f t="shared" ref="K111:K116" si="19">H111+J111</f>
        <v>0</v>
      </c>
    </row>
    <row r="112" spans="1:12" x14ac:dyDescent="0.2">
      <c r="B112" s="33"/>
      <c r="C112" s="20" t="s">
        <v>30</v>
      </c>
      <c r="D112" s="64" t="s">
        <v>70</v>
      </c>
      <c r="E112" s="24">
        <v>1</v>
      </c>
      <c r="F112" s="69" t="s">
        <v>34</v>
      </c>
      <c r="G112" s="41"/>
      <c r="H112" s="44">
        <f>E112*G112</f>
        <v>0</v>
      </c>
      <c r="I112" s="41"/>
      <c r="J112" s="45">
        <f>E112*I112</f>
        <v>0</v>
      </c>
      <c r="K112" s="45">
        <f>H112+J112</f>
        <v>0</v>
      </c>
    </row>
    <row r="113" spans="1:12" x14ac:dyDescent="0.2">
      <c r="B113" s="33"/>
      <c r="C113" s="64" t="s">
        <v>32</v>
      </c>
      <c r="D113" s="20" t="s">
        <v>47</v>
      </c>
      <c r="E113" s="24">
        <v>1</v>
      </c>
      <c r="F113" s="22" t="s">
        <v>48</v>
      </c>
      <c r="G113" s="41"/>
      <c r="H113" s="44">
        <f t="shared" si="17"/>
        <v>0</v>
      </c>
      <c r="I113" s="41"/>
      <c r="J113" s="45">
        <f t="shared" si="18"/>
        <v>0</v>
      </c>
      <c r="K113" s="45">
        <f t="shared" si="19"/>
        <v>0</v>
      </c>
    </row>
    <row r="114" spans="1:12" x14ac:dyDescent="0.2">
      <c r="B114" s="33"/>
      <c r="C114" s="90" t="s">
        <v>35</v>
      </c>
      <c r="D114" s="76" t="s">
        <v>112</v>
      </c>
      <c r="E114" s="97">
        <v>10</v>
      </c>
      <c r="F114" s="91" t="s">
        <v>42</v>
      </c>
      <c r="G114" s="41"/>
      <c r="H114" s="44">
        <f t="shared" ref="H114:H115" si="20">E114*G114</f>
        <v>0</v>
      </c>
      <c r="I114" s="41"/>
      <c r="J114" s="45">
        <f t="shared" ref="J114:J115" si="21">E114*I114</f>
        <v>0</v>
      </c>
      <c r="K114" s="45">
        <f t="shared" ref="K114:K115" si="22">H114+J114</f>
        <v>0</v>
      </c>
    </row>
    <row r="115" spans="1:12" x14ac:dyDescent="0.2">
      <c r="B115" s="33"/>
      <c r="C115" s="90" t="s">
        <v>37</v>
      </c>
      <c r="D115" s="76" t="s">
        <v>87</v>
      </c>
      <c r="E115" s="97">
        <v>1</v>
      </c>
      <c r="F115" s="91" t="s">
        <v>48</v>
      </c>
      <c r="G115" s="41"/>
      <c r="H115" s="44">
        <f t="shared" si="20"/>
        <v>0</v>
      </c>
      <c r="I115" s="41"/>
      <c r="J115" s="45">
        <f t="shared" si="21"/>
        <v>0</v>
      </c>
      <c r="K115" s="45">
        <f t="shared" si="22"/>
        <v>0</v>
      </c>
    </row>
    <row r="116" spans="1:12" x14ac:dyDescent="0.2">
      <c r="B116" s="33"/>
      <c r="C116" s="90" t="s">
        <v>43</v>
      </c>
      <c r="D116" s="64" t="s">
        <v>68</v>
      </c>
      <c r="E116" s="24">
        <v>1</v>
      </c>
      <c r="F116" s="91" t="s">
        <v>48</v>
      </c>
      <c r="G116" s="41"/>
      <c r="H116" s="44">
        <f t="shared" si="17"/>
        <v>0</v>
      </c>
      <c r="I116" s="41"/>
      <c r="J116" s="45">
        <f t="shared" si="18"/>
        <v>0</v>
      </c>
      <c r="K116" s="45">
        <f t="shared" si="19"/>
        <v>0</v>
      </c>
    </row>
    <row r="117" spans="1:12" x14ac:dyDescent="0.2">
      <c r="B117" s="33"/>
      <c r="C117" s="90" t="s">
        <v>84</v>
      </c>
      <c r="D117" s="72" t="s">
        <v>69</v>
      </c>
      <c r="E117" s="24">
        <v>1</v>
      </c>
      <c r="F117" s="91" t="s">
        <v>48</v>
      </c>
      <c r="G117" s="41"/>
      <c r="H117" s="44">
        <f t="shared" ref="H117:H118" si="23">E117*G117</f>
        <v>0</v>
      </c>
      <c r="I117" s="41"/>
      <c r="J117" s="45">
        <f t="shared" ref="J117:J118" si="24">E117*I117</f>
        <v>0</v>
      </c>
      <c r="K117" s="45">
        <f t="shared" ref="K117:K118" si="25">H117+J117</f>
        <v>0</v>
      </c>
    </row>
    <row r="118" spans="1:12" x14ac:dyDescent="0.2">
      <c r="B118" s="33"/>
      <c r="C118" s="90" t="s">
        <v>85</v>
      </c>
      <c r="D118" s="90" t="s">
        <v>110</v>
      </c>
      <c r="E118" s="97">
        <v>72</v>
      </c>
      <c r="F118" s="91" t="s">
        <v>42</v>
      </c>
      <c r="G118" s="41"/>
      <c r="H118" s="44">
        <f t="shared" si="23"/>
        <v>0</v>
      </c>
      <c r="I118" s="41"/>
      <c r="J118" s="45">
        <f t="shared" si="24"/>
        <v>0</v>
      </c>
      <c r="K118" s="45">
        <f t="shared" si="25"/>
        <v>0</v>
      </c>
    </row>
    <row r="119" spans="1:12" x14ac:dyDescent="0.2">
      <c r="B119" s="33"/>
      <c r="C119" s="90" t="s">
        <v>109</v>
      </c>
      <c r="D119" s="90" t="s">
        <v>124</v>
      </c>
      <c r="E119" s="97"/>
      <c r="F119" s="91"/>
      <c r="G119" s="41"/>
      <c r="H119" s="44"/>
      <c r="I119" s="41"/>
      <c r="J119" s="45"/>
      <c r="K119" s="45"/>
    </row>
    <row r="120" spans="1:12" ht="13.5" thickBot="1" x14ac:dyDescent="0.25">
      <c r="B120" s="33"/>
      <c r="C120" s="104"/>
      <c r="D120" s="1"/>
      <c r="E120" s="25"/>
      <c r="F120" s="25"/>
      <c r="G120"/>
      <c r="H120"/>
      <c r="I120"/>
      <c r="J120"/>
      <c r="K120" s="52"/>
    </row>
    <row r="121" spans="1:12" ht="13.5" thickBot="1" x14ac:dyDescent="0.25">
      <c r="D121" s="23"/>
      <c r="E121" s="26" t="s">
        <v>118</v>
      </c>
      <c r="F121" s="27"/>
      <c r="G121" s="28"/>
      <c r="H121" s="56">
        <f>SUM(H111:H118)</f>
        <v>0</v>
      </c>
      <c r="I121" s="15"/>
      <c r="J121" s="56">
        <f>SUM(J111:J118)</f>
        <v>0</v>
      </c>
      <c r="K121" s="56">
        <f>SUM(K111:K118)</f>
        <v>0</v>
      </c>
      <c r="L121" s="29">
        <f>SUM(K121)</f>
        <v>0</v>
      </c>
    </row>
    <row r="122" spans="1:12" x14ac:dyDescent="0.2">
      <c r="D122" s="23"/>
      <c r="H122" s="52"/>
      <c r="J122" s="52"/>
      <c r="K122" s="52"/>
    </row>
    <row r="123" spans="1:12" x14ac:dyDescent="0.2">
      <c r="B123" s="102" t="s">
        <v>5</v>
      </c>
      <c r="C123" s="89" t="s">
        <v>106</v>
      </c>
      <c r="D123" s="3"/>
      <c r="H123" s="43"/>
    </row>
    <row r="124" spans="1:12" ht="15.75" x14ac:dyDescent="0.25">
      <c r="A124" s="17"/>
      <c r="B124" s="77"/>
      <c r="C124" s="89"/>
      <c r="H124" s="43"/>
    </row>
    <row r="125" spans="1:12" x14ac:dyDescent="0.2">
      <c r="B125" s="33"/>
      <c r="C125" s="20" t="s">
        <v>29</v>
      </c>
      <c r="D125" s="76" t="s">
        <v>100</v>
      </c>
      <c r="E125" s="63">
        <v>46</v>
      </c>
      <c r="F125" s="22" t="s">
        <v>42</v>
      </c>
      <c r="G125" s="41"/>
      <c r="H125" s="44">
        <f t="shared" ref="H125:H127" si="26">E125*G125</f>
        <v>0</v>
      </c>
      <c r="I125" s="41"/>
      <c r="J125" s="45">
        <f t="shared" ref="J125:J126" si="27">E125*I125</f>
        <v>0</v>
      </c>
      <c r="K125" s="45">
        <f t="shared" ref="K125:K127" si="28">H125+J125</f>
        <v>0</v>
      </c>
    </row>
    <row r="126" spans="1:12" x14ac:dyDescent="0.2">
      <c r="B126" s="33"/>
      <c r="C126" s="20" t="s">
        <v>30</v>
      </c>
      <c r="D126" s="76" t="s">
        <v>101</v>
      </c>
      <c r="E126" s="63">
        <v>140</v>
      </c>
      <c r="F126" s="22" t="s">
        <v>42</v>
      </c>
      <c r="G126" s="41"/>
      <c r="H126" s="44">
        <f>E126*G126</f>
        <v>0</v>
      </c>
      <c r="I126" s="41"/>
      <c r="J126" s="45">
        <f t="shared" si="27"/>
        <v>0</v>
      </c>
      <c r="K126" s="45">
        <f t="shared" si="28"/>
        <v>0</v>
      </c>
    </row>
    <row r="127" spans="1:12" x14ac:dyDescent="0.2">
      <c r="B127" s="33"/>
      <c r="C127" s="64" t="s">
        <v>32</v>
      </c>
      <c r="D127" s="76" t="s">
        <v>102</v>
      </c>
      <c r="E127" s="24">
        <v>47</v>
      </c>
      <c r="F127" s="22" t="s">
        <v>42</v>
      </c>
      <c r="G127" s="41"/>
      <c r="H127" s="44">
        <f t="shared" si="26"/>
        <v>0</v>
      </c>
      <c r="I127" s="41"/>
      <c r="J127" s="45">
        <f t="shared" ref="J127:J128" si="29">E126*I126</f>
        <v>0</v>
      </c>
      <c r="K127" s="45">
        <f t="shared" si="28"/>
        <v>0</v>
      </c>
    </row>
    <row r="128" spans="1:12" x14ac:dyDescent="0.2">
      <c r="B128" s="33"/>
      <c r="C128" s="64" t="s">
        <v>35</v>
      </c>
      <c r="D128" s="76" t="s">
        <v>107</v>
      </c>
      <c r="E128" s="63">
        <v>183</v>
      </c>
      <c r="F128" s="22" t="s">
        <v>42</v>
      </c>
      <c r="G128" s="41"/>
      <c r="H128" s="44">
        <f>E128*G128</f>
        <v>0</v>
      </c>
      <c r="I128" s="41"/>
      <c r="J128" s="45">
        <f t="shared" si="29"/>
        <v>0</v>
      </c>
      <c r="K128" s="45">
        <f>H128+J129</f>
        <v>0</v>
      </c>
    </row>
    <row r="129" spans="1:11" x14ac:dyDescent="0.2">
      <c r="B129" s="33"/>
      <c r="C129" s="72" t="s">
        <v>37</v>
      </c>
      <c r="D129" s="76" t="s">
        <v>113</v>
      </c>
      <c r="E129" s="63">
        <v>50</v>
      </c>
      <c r="F129" s="22" t="s">
        <v>42</v>
      </c>
      <c r="G129" s="41"/>
      <c r="H129" s="44">
        <f t="shared" ref="H129:H130" si="30">E129*G129</f>
        <v>0</v>
      </c>
      <c r="I129" s="41"/>
      <c r="J129" s="45">
        <f>E128*I128</f>
        <v>0</v>
      </c>
      <c r="K129" s="45">
        <f t="shared" ref="K129:K130" si="31">H129+J130</f>
        <v>0</v>
      </c>
    </row>
    <row r="130" spans="1:11" x14ac:dyDescent="0.2">
      <c r="B130" s="33"/>
      <c r="C130" s="90" t="s">
        <v>84</v>
      </c>
      <c r="D130" s="20" t="s">
        <v>49</v>
      </c>
      <c r="E130" s="24">
        <v>1</v>
      </c>
      <c r="F130" s="22" t="s">
        <v>48</v>
      </c>
      <c r="G130" s="41"/>
      <c r="H130" s="44">
        <f t="shared" si="30"/>
        <v>0</v>
      </c>
      <c r="I130" s="41"/>
      <c r="J130" s="45">
        <f>E130*I130</f>
        <v>0</v>
      </c>
      <c r="K130" s="45">
        <f t="shared" si="31"/>
        <v>0</v>
      </c>
    </row>
    <row r="131" spans="1:11" ht="13.5" thickBot="1" x14ac:dyDescent="0.25">
      <c r="B131" s="33"/>
      <c r="C131" s="1"/>
      <c r="D131" s="1"/>
      <c r="E131" s="25"/>
      <c r="F131" s="25"/>
      <c r="G131"/>
      <c r="H131"/>
      <c r="I131"/>
      <c r="J131"/>
      <c r="K131" s="52"/>
    </row>
    <row r="132" spans="1:11" ht="13.5" thickBot="1" x14ac:dyDescent="0.25">
      <c r="B132" s="33"/>
      <c r="D132" s="23"/>
      <c r="E132" s="26" t="s">
        <v>118</v>
      </c>
      <c r="F132" s="27"/>
      <c r="G132" s="28"/>
      <c r="H132" s="56">
        <f>SUM(H125:H130)</f>
        <v>0</v>
      </c>
      <c r="I132" s="15"/>
      <c r="J132" s="56">
        <f>SUM(J125:J130)</f>
        <v>0</v>
      </c>
      <c r="K132" s="56">
        <f>SUM(K125:K130)</f>
        <v>0</v>
      </c>
    </row>
    <row r="133" spans="1:11" ht="13.5" thickBot="1" x14ac:dyDescent="0.25"/>
    <row r="134" spans="1:11" ht="13.5" thickBot="1" x14ac:dyDescent="0.25">
      <c r="D134" s="23"/>
      <c r="E134" s="26" t="s">
        <v>117</v>
      </c>
      <c r="F134" s="27"/>
      <c r="G134" s="28"/>
      <c r="H134" s="56">
        <f>SUM(H121+H132)</f>
        <v>0</v>
      </c>
      <c r="I134" s="15"/>
      <c r="J134" s="56">
        <f>SUM(J121+J132)</f>
        <v>0</v>
      </c>
      <c r="K134" s="56">
        <f>SUM(K121+K132)</f>
        <v>0</v>
      </c>
    </row>
    <row r="136" spans="1:11" x14ac:dyDescent="0.2">
      <c r="B136" s="79"/>
      <c r="C136" s="80"/>
      <c r="D136" s="80"/>
      <c r="E136" s="80"/>
      <c r="F136" s="80"/>
      <c r="G136" s="81"/>
      <c r="H136" s="81"/>
      <c r="I136" s="81"/>
      <c r="J136" s="81"/>
      <c r="K136" s="81"/>
    </row>
    <row r="137" spans="1:11" ht="13.5" thickBot="1" x14ac:dyDescent="0.25"/>
    <row r="138" spans="1:11" ht="13.5" thickBot="1" x14ac:dyDescent="0.25">
      <c r="D138" t="s">
        <v>76</v>
      </c>
      <c r="E138" s="26" t="s">
        <v>50</v>
      </c>
      <c r="F138" s="27"/>
      <c r="G138" s="28"/>
      <c r="H138" s="29">
        <f>SUM(H134+H106+H88)</f>
        <v>0</v>
      </c>
      <c r="I138" s="29"/>
      <c r="J138" s="29">
        <f>SUM(J134+J106+J88)</f>
        <v>0</v>
      </c>
      <c r="K138" s="29">
        <f>SUM(K134+K106+K88)</f>
        <v>0</v>
      </c>
    </row>
    <row r="139" spans="1:11" ht="13.5" thickBot="1" x14ac:dyDescent="0.25">
      <c r="E139" s="36"/>
      <c r="F139" s="4"/>
      <c r="G139" s="16"/>
      <c r="H139" s="37"/>
      <c r="I139" s="16"/>
      <c r="J139" s="37"/>
      <c r="K139" s="16"/>
    </row>
    <row r="140" spans="1:11" ht="16.5" thickBot="1" x14ac:dyDescent="0.3">
      <c r="A140" s="17"/>
      <c r="J140" s="35" t="s">
        <v>51</v>
      </c>
      <c r="K140" s="60"/>
    </row>
    <row r="141" spans="1:11" ht="13.5" thickBot="1" x14ac:dyDescent="0.25"/>
    <row r="142" spans="1:11" ht="13.5" thickBot="1" x14ac:dyDescent="0.25">
      <c r="J142" s="35" t="s">
        <v>2</v>
      </c>
      <c r="K142" s="60"/>
    </row>
    <row r="144" spans="1:11" ht="13.5" thickBot="1" x14ac:dyDescent="0.25"/>
    <row r="145" spans="2:12" ht="13.5" thickBot="1" x14ac:dyDescent="0.25">
      <c r="J145" s="35" t="s">
        <v>1</v>
      </c>
      <c r="K145" s="60"/>
    </row>
    <row r="146" spans="2:12" x14ac:dyDescent="0.2">
      <c r="J146" s="16"/>
      <c r="K146" s="52"/>
    </row>
    <row r="147" spans="2:12" x14ac:dyDescent="0.2">
      <c r="J147" s="16"/>
      <c r="K147" s="52"/>
    </row>
    <row r="148" spans="2:12" ht="15.75" x14ac:dyDescent="0.25">
      <c r="B148" s="18" t="s">
        <v>71</v>
      </c>
      <c r="J148" s="16"/>
      <c r="K148" s="52"/>
    </row>
    <row r="149" spans="2:12" x14ac:dyDescent="0.2">
      <c r="J149" s="38" t="s">
        <v>52</v>
      </c>
    </row>
    <row r="150" spans="2:12" x14ac:dyDescent="0.2">
      <c r="B150" s="30" t="s">
        <v>53</v>
      </c>
      <c r="J150" s="61"/>
      <c r="K150" s="61"/>
    </row>
    <row r="151" spans="2:12" ht="13.5" thickBot="1" x14ac:dyDescent="0.25">
      <c r="D151" s="30" t="s">
        <v>54</v>
      </c>
      <c r="J151" s="61" t="s">
        <v>79</v>
      </c>
      <c r="K151" s="61"/>
    </row>
    <row r="152" spans="2:12" ht="13.5" thickBot="1" x14ac:dyDescent="0.25">
      <c r="D152" s="40" t="s">
        <v>63</v>
      </c>
      <c r="J152" s="61"/>
      <c r="K152" s="61"/>
      <c r="L152" s="29">
        <f>SUM(K132)</f>
        <v>0</v>
      </c>
    </row>
    <row r="153" spans="2:12" ht="13.5" thickBot="1" x14ac:dyDescent="0.25">
      <c r="D153" s="30" t="s">
        <v>78</v>
      </c>
      <c r="J153" s="61"/>
      <c r="K153" s="61"/>
    </row>
    <row r="154" spans="2:12" ht="13.5" thickBot="1" x14ac:dyDescent="0.25">
      <c r="D154" s="30" t="s">
        <v>55</v>
      </c>
      <c r="J154" s="52"/>
      <c r="K154" s="52"/>
      <c r="L154" s="29">
        <f>SUM(K134)</f>
        <v>0</v>
      </c>
    </row>
    <row r="155" spans="2:12" x14ac:dyDescent="0.2">
      <c r="B155" s="7" t="s">
        <v>4</v>
      </c>
      <c r="J155" s="94"/>
      <c r="K155" s="94"/>
    </row>
    <row r="156" spans="2:12" x14ac:dyDescent="0.2">
      <c r="C156" s="30" t="s">
        <v>56</v>
      </c>
      <c r="E156" s="65" t="s">
        <v>57</v>
      </c>
      <c r="F156" s="65" t="s">
        <v>58</v>
      </c>
      <c r="J156" s="94"/>
      <c r="K156" s="94"/>
      <c r="L156" s="81"/>
    </row>
    <row r="157" spans="2:12" ht="13.5" thickBot="1" x14ac:dyDescent="0.25">
      <c r="C157" s="20" t="s">
        <v>29</v>
      </c>
      <c r="D157" s="76" t="s">
        <v>94</v>
      </c>
      <c r="E157" s="41"/>
      <c r="F157" s="41"/>
      <c r="J157" s="94"/>
      <c r="K157" s="94"/>
    </row>
    <row r="158" spans="2:12" ht="13.5" thickBot="1" x14ac:dyDescent="0.25">
      <c r="C158" s="20" t="s">
        <v>30</v>
      </c>
      <c r="D158" s="76" t="s">
        <v>95</v>
      </c>
      <c r="E158" s="41"/>
      <c r="F158" s="41"/>
      <c r="J158" s="94"/>
      <c r="K158" s="94"/>
      <c r="L158" s="29">
        <f>SUM(K138)</f>
        <v>0</v>
      </c>
    </row>
    <row r="159" spans="2:12" ht="13.5" thickBot="1" x14ac:dyDescent="0.25">
      <c r="C159" s="20" t="s">
        <v>32</v>
      </c>
      <c r="D159" s="76" t="s">
        <v>96</v>
      </c>
      <c r="E159" s="41"/>
      <c r="F159" s="41"/>
      <c r="J159" s="94"/>
      <c r="K159" s="94"/>
    </row>
    <row r="160" spans="2:12" ht="13.5" thickBot="1" x14ac:dyDescent="0.25">
      <c r="B160" s="7" t="s">
        <v>5</v>
      </c>
      <c r="C160" s="1"/>
      <c r="D160" s="1"/>
      <c r="E160" s="42"/>
      <c r="F160" s="59"/>
      <c r="J160" s="94"/>
      <c r="K160" s="94"/>
      <c r="L160" s="39"/>
    </row>
    <row r="161" spans="2:12" ht="13.5" thickBot="1" x14ac:dyDescent="0.25">
      <c r="C161" s="30" t="s">
        <v>59</v>
      </c>
      <c r="E161" s="30" t="s">
        <v>57</v>
      </c>
      <c r="F161" s="62" t="s">
        <v>58</v>
      </c>
      <c r="J161" s="94"/>
      <c r="K161" s="94"/>
      <c r="L161" s="38"/>
    </row>
    <row r="162" spans="2:12" ht="13.5" thickBot="1" x14ac:dyDescent="0.25">
      <c r="C162" s="20" t="s">
        <v>29</v>
      </c>
      <c r="D162" s="20" t="s">
        <v>60</v>
      </c>
      <c r="E162" s="41"/>
      <c r="F162" s="41"/>
      <c r="J162" s="94"/>
      <c r="K162" s="94"/>
      <c r="L162" s="29">
        <f>SUM(H138+J138)</f>
        <v>0</v>
      </c>
    </row>
    <row r="163" spans="2:12" x14ac:dyDescent="0.2">
      <c r="C163" s="74" t="s">
        <v>30</v>
      </c>
      <c r="D163" s="64"/>
      <c r="E163" s="41"/>
      <c r="F163" s="41"/>
      <c r="J163" s="94"/>
      <c r="K163" s="94"/>
      <c r="L163" s="38"/>
    </row>
    <row r="164" spans="2:12" ht="13.5" thickBot="1" x14ac:dyDescent="0.25">
      <c r="C164" s="73"/>
      <c r="D164" s="71"/>
      <c r="E164" s="58"/>
      <c r="F164" s="58"/>
      <c r="J164" s="94"/>
      <c r="K164" s="94"/>
      <c r="L164" s="38"/>
    </row>
    <row r="165" spans="2:12" ht="16.5" thickBot="1" x14ac:dyDescent="0.3">
      <c r="B165" s="18" t="s">
        <v>72</v>
      </c>
      <c r="C165" s="73"/>
      <c r="D165" s="93"/>
      <c r="E165" s="42"/>
      <c r="F165" s="42"/>
      <c r="J165" s="52"/>
      <c r="K165" s="52"/>
      <c r="L165" s="29">
        <f>SUM(L160:L164)</f>
        <v>0</v>
      </c>
    </row>
    <row r="166" spans="2:12" ht="13.5" thickBot="1" x14ac:dyDescent="0.25">
      <c r="E166" s="58"/>
      <c r="F166" s="58"/>
      <c r="J166" s="52"/>
      <c r="K166" s="52"/>
      <c r="L166" s="52"/>
    </row>
    <row r="167" spans="2:12" ht="13.5" thickBot="1" x14ac:dyDescent="0.25">
      <c r="B167" s="9"/>
      <c r="C167" s="73"/>
      <c r="D167" s="71"/>
      <c r="E167" s="4"/>
      <c r="F167" s="4"/>
      <c r="G167" s="12" t="s">
        <v>21</v>
      </c>
      <c r="H167" s="12"/>
      <c r="I167" s="12" t="s">
        <v>22</v>
      </c>
      <c r="J167" s="12"/>
      <c r="K167" s="75" t="s">
        <v>23</v>
      </c>
      <c r="L167" s="52"/>
    </row>
    <row r="168" spans="2:12" ht="13.5" thickBot="1" x14ac:dyDescent="0.25">
      <c r="C168" s="82"/>
      <c r="D168" s="71"/>
      <c r="E168" s="14" t="s">
        <v>25</v>
      </c>
      <c r="F168" s="14" t="s">
        <v>23</v>
      </c>
      <c r="G168" s="15" t="s">
        <v>23</v>
      </c>
      <c r="H168" s="15" t="s">
        <v>26</v>
      </c>
      <c r="I168" s="15" t="s">
        <v>23</v>
      </c>
      <c r="J168" s="15" t="s">
        <v>26</v>
      </c>
      <c r="K168" s="75" t="s">
        <v>26</v>
      </c>
      <c r="L168" s="52"/>
    </row>
    <row r="169" spans="2:12" x14ac:dyDescent="0.2">
      <c r="B169" s="77" t="s">
        <v>4</v>
      </c>
      <c r="J169" s="16"/>
      <c r="K169" s="52"/>
      <c r="L169" s="52"/>
    </row>
    <row r="170" spans="2:12" x14ac:dyDescent="0.2">
      <c r="C170" s="86" t="s">
        <v>75</v>
      </c>
      <c r="J170" s="16"/>
      <c r="K170" s="52"/>
      <c r="L170" s="52"/>
    </row>
    <row r="171" spans="2:12" x14ac:dyDescent="0.2">
      <c r="C171" s="64" t="s">
        <v>29</v>
      </c>
      <c r="D171" s="64"/>
      <c r="E171" s="22">
        <v>1</v>
      </c>
      <c r="F171" s="69" t="s">
        <v>42</v>
      </c>
      <c r="G171" s="41">
        <v>0</v>
      </c>
      <c r="H171" s="44">
        <f>E171*G171</f>
        <v>0</v>
      </c>
      <c r="I171" s="41"/>
      <c r="J171" s="45">
        <f>E171*I171</f>
        <v>0</v>
      </c>
      <c r="K171" s="45">
        <f>H171+J171</f>
        <v>0</v>
      </c>
      <c r="L171" s="52"/>
    </row>
    <row r="172" spans="2:12" x14ac:dyDescent="0.2">
      <c r="C172" s="20" t="s">
        <v>30</v>
      </c>
      <c r="D172" s="64"/>
      <c r="E172" s="22">
        <v>1</v>
      </c>
      <c r="F172" s="69" t="s">
        <v>42</v>
      </c>
      <c r="G172" s="41">
        <v>0</v>
      </c>
      <c r="H172" s="44">
        <f>E171*G172</f>
        <v>0</v>
      </c>
      <c r="I172" s="41"/>
      <c r="J172" s="45">
        <f>E171*I172</f>
        <v>0</v>
      </c>
      <c r="K172" s="45">
        <f>H172+J172</f>
        <v>0</v>
      </c>
      <c r="L172" s="52"/>
    </row>
    <row r="173" spans="2:12" x14ac:dyDescent="0.2">
      <c r="C173" s="74" t="s">
        <v>73</v>
      </c>
      <c r="D173" s="64"/>
      <c r="E173" s="22">
        <v>1</v>
      </c>
      <c r="F173" s="69" t="s">
        <v>48</v>
      </c>
      <c r="G173" s="41">
        <v>0</v>
      </c>
      <c r="H173" s="44">
        <f>E172*G173</f>
        <v>0</v>
      </c>
      <c r="I173" s="41"/>
      <c r="J173" s="45">
        <f>E172*I173</f>
        <v>0</v>
      </c>
      <c r="K173" s="45">
        <f>H173+J173</f>
        <v>0</v>
      </c>
      <c r="L173" s="52"/>
    </row>
    <row r="174" spans="2:12" ht="13.5" thickBot="1" x14ac:dyDescent="0.25">
      <c r="L174" s="52"/>
    </row>
    <row r="175" spans="2:12" ht="13.5" thickBot="1" x14ac:dyDescent="0.25">
      <c r="D175" s="23" t="s">
        <v>44</v>
      </c>
      <c r="H175" s="56">
        <f>SUM(H171:H173)</f>
        <v>0</v>
      </c>
      <c r="J175" s="56">
        <f>SUM(J171:J173)</f>
        <v>0</v>
      </c>
      <c r="K175" s="56">
        <f>SUM(K171:K173)</f>
        <v>0</v>
      </c>
      <c r="L175" s="94"/>
    </row>
    <row r="176" spans="2:12" x14ac:dyDescent="0.2">
      <c r="C176" s="73"/>
      <c r="D176" s="71"/>
      <c r="E176" s="58"/>
      <c r="F176" s="58"/>
      <c r="J176" s="52"/>
      <c r="K176" s="52"/>
      <c r="L176" s="94"/>
    </row>
    <row r="177" spans="5:12" x14ac:dyDescent="0.2">
      <c r="E177" s="30"/>
      <c r="F177" s="30"/>
      <c r="L177" s="95"/>
    </row>
    <row r="178" spans="5:12" x14ac:dyDescent="0.2">
      <c r="L178" s="95"/>
    </row>
    <row r="179" spans="5:12" x14ac:dyDescent="0.2">
      <c r="L179" s="94"/>
    </row>
    <row r="180" spans="5:12" ht="12" customHeight="1" x14ac:dyDescent="0.2">
      <c r="L180" s="94"/>
    </row>
    <row r="181" spans="5:12" x14ac:dyDescent="0.2">
      <c r="L181" s="94"/>
    </row>
    <row r="182" spans="5:12" x14ac:dyDescent="0.2">
      <c r="L182" s="94"/>
    </row>
    <row r="183" spans="5:12" x14ac:dyDescent="0.2">
      <c r="L183" s="94"/>
    </row>
    <row r="184" spans="5:12" x14ac:dyDescent="0.2">
      <c r="L184" s="94"/>
    </row>
    <row r="186" spans="5:12" x14ac:dyDescent="0.2">
      <c r="L186" s="52"/>
    </row>
    <row r="187" spans="5:12" x14ac:dyDescent="0.2">
      <c r="L187" s="52"/>
    </row>
    <row r="191" spans="5:12" ht="27.75" customHeight="1" x14ac:dyDescent="0.2"/>
    <row r="193" spans="12:12" x14ac:dyDescent="0.2">
      <c r="L193" s="66"/>
    </row>
  </sheetData>
  <phoneticPr fontId="0" type="noConversion"/>
  <printOptions horizontalCentered="1"/>
  <pageMargins left="0.25" right="0.25" top="1.1399999999999999" bottom="0.76" header="0.5" footer="0.5"/>
  <pageSetup scale="53" fitToHeight="0" orientation="portrait" r:id="rId1"/>
  <headerFooter alignWithMargins="0">
    <oddHeader xml:space="preserve">&amp;L&amp;"Arial,Bold"&amp;12NYUHC HCC CELLAR&amp;C&amp;"Arial,Bold"&amp;14Telecommunications Infrastructure 
Bid Pricing Sheet
&amp;R&amp;"Arial,Bold"&amp;12CELLAR
</oddHeader>
    <oddFooter>&amp;LJune 17, 2016&amp;CPage &amp;P of &amp;N</oddFooter>
  </headerFooter>
  <rowBreaks count="2" manualBreakCount="2">
    <brk id="87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Vendor's Name</vt:lpstr>
      <vt:lpstr>Sheet1</vt:lpstr>
      <vt:lpstr>Chart1</vt:lpstr>
      <vt:lpstr>'Vendor''s Name'!Print_Area</vt:lpstr>
      <vt:lpstr>'Vendor''s Name'!Print_Titles</vt:lpstr>
    </vt:vector>
  </TitlesOfParts>
  <Company>Telenet Communications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V.P. of Operations</dc:title>
  <dc:subject>NYU Bid Pricing Sheet</dc:subject>
  <dc:creator>Stephen Czumak</dc:creator>
  <cp:lastModifiedBy>Admin</cp:lastModifiedBy>
  <cp:lastPrinted>2015-12-04T18:47:31Z</cp:lastPrinted>
  <dcterms:created xsi:type="dcterms:W3CDTF">2007-05-24T19:08:54Z</dcterms:created>
  <dcterms:modified xsi:type="dcterms:W3CDTF">2016-08-19T15:30:07Z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